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LUMNAT 4t" sheetId="1" state="visible" r:id="rId2"/>
    <sheet name="El DEBAT" sheetId="2" state="visible" r:id="rId3"/>
    <sheet name="Àgora Notes Competencials" sheetId="3" state="visible" r:id="rId4"/>
    <sheet name="horari debat" sheetId="4" state="visible" r:id="rId5"/>
    <sheet name="Q.G. 4t A Trim1" sheetId="5" state="hidden" r:id="rId6"/>
    <sheet name="Q.G. 4t B Trim1" sheetId="6" state="hidden" r:id="rId7"/>
    <sheet name="Q.G. 4t C Trim1" sheetId="7" state="hidden" r:id="rId8"/>
    <sheet name="Q.G. 4t D Trim1" sheetId="8" state="hidden" r:id="rId9"/>
    <sheet name="Notes Tr. Rec. A" sheetId="9" state="hidden" r:id="rId10"/>
    <sheet name="Notes Tr. Rec. B" sheetId="10" state="hidden" r:id="rId11"/>
    <sheet name="Mem. escrita C" sheetId="11" state="hidden" r:id="rId12"/>
    <sheet name="Pres. Oral C" sheetId="12" state="hidden" r:id="rId13"/>
    <sheet name="Notes Tr. Rec. C" sheetId="13" state="hidden" r:id="rId14"/>
    <sheet name="Parcial 4t A" sheetId="14" state="hidden" r:id="rId15"/>
    <sheet name="4t A Trim. 2 (P.D.)" sheetId="15" state="hidden" r:id="rId16"/>
    <sheet name="4t A Tr. 2 Notes" sheetId="16" state="hidden" r:id="rId17"/>
    <sheet name="Parcial 4t B" sheetId="17" state="hidden" r:id="rId18"/>
    <sheet name="4t B Trim. 2 (P.D.)" sheetId="18" state="hidden" r:id="rId19"/>
    <sheet name="4t B Tr. 2 Notes" sheetId="19" state="hidden" r:id="rId20"/>
    <sheet name="Parcial 4t C" sheetId="20" state="hidden" r:id="rId21"/>
    <sheet name="4t C Trim. 2 (P.D.)" sheetId="21" state="hidden" r:id="rId22"/>
    <sheet name="4t C Tr. 2 Notes" sheetId="22" state="hidden" r:id="rId23"/>
    <sheet name="Parcial 4t D" sheetId="23" state="hidden" r:id="rId24"/>
    <sheet name="4t D Trim. 2 (P.D.)" sheetId="24" state="hidden" r:id="rId25"/>
    <sheet name="Quadern Grup Trim. 3 (en obras)" sheetId="25" state="hidden" r:id="rId26"/>
    <sheet name="Q. G. 4t B Trim. 3" sheetId="26" state="hidden" r:id="rId27"/>
    <sheet name="Q. G. 4t C Trim. 3" sheetId="27" state="hidden" r:id="rId28"/>
    <sheet name="Memòria Històrica" sheetId="28" state="hidden" r:id="rId29"/>
    <sheet name="Àmbit Lingüístic M.H." sheetId="29" state="hidden" r:id="rId30"/>
    <sheet name="Àmbit Social M.H." sheetId="30" state="hidden" r:id="rId31"/>
    <sheet name="4t D Tr. 2 Notes" sheetId="31" state="hidden" r:id="rId32"/>
    <sheet name="Mem. escrita A" sheetId="32" state="hidden" r:id="rId33"/>
    <sheet name="Pres. Oral A" sheetId="33" state="hidden" r:id="rId34"/>
    <sheet name="Mem. escrita B" sheetId="34" state="hidden" r:id="rId35"/>
    <sheet name="Pres. Oral B" sheetId="35" state="hidden" r:id="rId36"/>
    <sheet name="4t A Tr. 3 Notes" sheetId="36" state="hidden" r:id="rId37"/>
    <sheet name="4t B Tr. 3 Notes" sheetId="37" state="hidden" r:id="rId38"/>
    <sheet name="4t C Tr. 3 Notes" sheetId="38" state="hidden" r:id="rId39"/>
    <sheet name="Llistat xx" sheetId="39" state="hidden" r:id="rId40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<sst xmlns="http://schemas.openxmlformats.org/spreadsheetml/2006/main" count="3186" uniqueCount="738">
  <si>
    <t xml:space="preserve">4t</t>
  </si>
  <si>
    <t xml:space="preserve">2018 / 2019</t>
  </si>
  <si>
    <t xml:space="preserve">Grup cooperatiu, tema, ordre debat i posicionament</t>
  </si>
  <si>
    <t xml:space="preserve">Memòria Històrica</t>
  </si>
  <si>
    <t xml:space="preserve">GRUPS COOPERATIUS</t>
  </si>
  <si>
    <t xml:space="preserve">Trimestre 1</t>
  </si>
  <si>
    <t xml:space="preserve">ÀGORA</t>
  </si>
  <si>
    <t xml:space="preserve">Classe</t>
  </si>
  <si>
    <t xml:space="preserve">Nom i Cognom</t>
  </si>
  <si>
    <t xml:space="preserve">grup</t>
  </si>
  <si>
    <t xml:space="preserve">Àgora</t>
  </si>
  <si>
    <t xml:space="preserve">DEBAT</t>
  </si>
  <si>
    <t xml:space="preserve">Fav/Con</t>
  </si>
  <si>
    <t xml:space="preserve">Trimestre 3</t>
  </si>
  <si>
    <t xml:space="preserve">MEMÒRIA HISTÒRICA</t>
  </si>
  <si>
    <t xml:space="preserve">Grup M.H.</t>
  </si>
  <si>
    <t xml:space="preserve">Exposició</t>
  </si>
  <si>
    <t xml:space="preserve">Debat 1    11:20</t>
  </si>
  <si>
    <t xml:space="preserve">grups 1 a 6</t>
  </si>
  <si>
    <t xml:space="preserve">grups 7 a 12</t>
  </si>
  <si>
    <t xml:space="preserve">grups 13 a 18</t>
  </si>
  <si>
    <t xml:space="preserve">grups 19 a 24</t>
  </si>
  <si>
    <t xml:space="preserve">grups 25 a 30</t>
  </si>
  <si>
    <t xml:space="preserve">grups 31 a 33</t>
  </si>
  <si>
    <t xml:space="preserve">A</t>
  </si>
  <si>
    <t xml:space="preserve">Alegre, Erika</t>
  </si>
  <si>
    <t xml:space="preserve">Parabens</t>
  </si>
  <si>
    <t xml:space="preserve">Contra</t>
  </si>
  <si>
    <t xml:space="preserve">Com preferim informar-nos de les notícies esportives en l'actualitat? Tradicional o xarxes socials?</t>
  </si>
  <si>
    <t xml:space="preserve">Alonso, Alba Mª</t>
  </si>
  <si>
    <t xml:space="preserve">Fem una reflexió crítica de l'esport en la societat d'ara.</t>
  </si>
  <si>
    <t xml:space="preserve">Alonso, Mar</t>
  </si>
  <si>
    <t xml:space="preserve">Duarte, Tania</t>
  </si>
  <si>
    <t xml:space="preserve">Amorós, Martina</t>
  </si>
  <si>
    <t xml:space="preserve">Favor</t>
  </si>
  <si>
    <t xml:space="preserve">Calderón, Jeymert</t>
  </si>
  <si>
    <t xml:space="preserve">Mostajo, Julian Gil</t>
  </si>
  <si>
    <t xml:space="preserve">Anoro, Ester</t>
  </si>
  <si>
    <t xml:space="preserve">Podem viure sense plàstics?</t>
  </si>
  <si>
    <t xml:space="preserve">Gaya, Raquel</t>
  </si>
  <si>
    <t xml:space="preserve">B</t>
  </si>
  <si>
    <t xml:space="preserve">Rastrojo, Maria</t>
  </si>
  <si>
    <t xml:space="preserve">Bayarri, Ramón</t>
  </si>
  <si>
    <t xml:space="preserve">Pous, Marta</t>
  </si>
  <si>
    <t xml:space="preserve">Vázquez, Joel</t>
  </si>
  <si>
    <t xml:space="preserve">Ben-Ali, Said</t>
  </si>
  <si>
    <t xml:space="preserve">Les matemàtiques, una invenció o un descobriment?</t>
  </si>
  <si>
    <t xml:space="preserve">Descobriment</t>
  </si>
  <si>
    <t xml:space="preserve">Bredemeyer, Jan</t>
  </si>
  <si>
    <t xml:space="preserve">Coll, Noah Shaanan</t>
  </si>
  <si>
    <t xml:space="preserve">Debat 2     11:50</t>
  </si>
  <si>
    <t xml:space="preserve">Cruz, Alejandro</t>
  </si>
  <si>
    <t xml:space="preserve">Tecnología, ¿beneficia o perjudica el desarrollo de los niños?</t>
  </si>
  <si>
    <t xml:space="preserve">del Fresno, Mariam</t>
  </si>
  <si>
    <t xml:space="preserve">Cáceres, Judith</t>
  </si>
  <si>
    <t xml:space="preserve">Casas, Elena</t>
  </si>
  <si>
    <t xml:space="preserve">Fargas, Ivaloo</t>
  </si>
  <si>
    <t xml:space="preserve">Etcheverry, Tomas Agustin</t>
  </si>
  <si>
    <t xml:space="preserve">Llaó, Ruth</t>
  </si>
  <si>
    <t xml:space="preserve">Fontanals, Gemma</t>
  </si>
  <si>
    <t xml:space="preserve">Llorente, Vinyet</t>
  </si>
  <si>
    <t xml:space="preserve">Quintana, Marina</t>
  </si>
  <si>
    <t xml:space="preserve">Franco, Sergi</t>
  </si>
  <si>
    <t xml:space="preserve">Mateos, Joel</t>
  </si>
  <si>
    <t xml:space="preserve">Quirós, Arantxa</t>
  </si>
  <si>
    <t xml:space="preserve">Garcés, Martí</t>
  </si>
  <si>
    <t xml:space="preserve">La robòtica substituirà a les persones?</t>
  </si>
  <si>
    <t xml:space="preserve">Jiménez, Marta</t>
  </si>
  <si>
    <t xml:space="preserve">López, Marc</t>
  </si>
  <si>
    <t xml:space="preserve">Debat 3       12:40</t>
  </si>
  <si>
    <t xml:space="preserve">Madera, Miranda</t>
  </si>
  <si>
    <t xml:space="preserve">És necessari el clonatge com a tècnica biomèdica?</t>
  </si>
  <si>
    <t xml:space="preserve">Mestres, Arnau</t>
  </si>
  <si>
    <t xml:space="preserve">Roca, Marek</t>
  </si>
  <si>
    <t xml:space="preserve">Bosch, Núria</t>
  </si>
  <si>
    <t xml:space="preserve">Muñoz, Anna</t>
  </si>
  <si>
    <t xml:space="preserve">Román, Luna Aylén</t>
  </si>
  <si>
    <t xml:space="preserve">Crespo, Desiré</t>
  </si>
  <si>
    <t xml:space="preserve">Nicolas, Pere</t>
  </si>
  <si>
    <t xml:space="preserve">Ryal, India</t>
  </si>
  <si>
    <t xml:space="preserve">C</t>
  </si>
  <si>
    <t xml:space="preserve">Turiel, Lorena</t>
  </si>
  <si>
    <t xml:space="preserve">Roa, Santiago G.</t>
  </si>
  <si>
    <t xml:space="preserve">Thiemich, Roberto A.</t>
  </si>
  <si>
    <t xml:space="preserve">Vidal, Selva</t>
  </si>
  <si>
    <t xml:space="preserve">Rocha, Evana Iris</t>
  </si>
  <si>
    <t xml:space="preserve">Ruíz, Víctor</t>
  </si>
  <si>
    <t xml:space="preserve">Sancho, Carla</t>
  </si>
  <si>
    <t xml:space="preserve">Debat 4       13:40</t>
  </si>
  <si>
    <t xml:space="preserve">Schito, Matteo</t>
  </si>
  <si>
    <t xml:space="preserve">Les xarxes socials són bones o dolentes?</t>
  </si>
  <si>
    <t xml:space="preserve">Serrat, Guillem</t>
  </si>
  <si>
    <t xml:space="preserve">Almada, Jeshua Mathias</t>
  </si>
  <si>
    <t xml:space="preserve">Alonso, Paula</t>
  </si>
  <si>
    <t xml:space="preserve">Terrada, Minerva</t>
  </si>
  <si>
    <t xml:space="preserve">Cano, Alex</t>
  </si>
  <si>
    <t xml:space="preserve">Bello, Maria</t>
  </si>
  <si>
    <t xml:space="preserve">Troya, Marta</t>
  </si>
  <si>
    <t xml:space="preserve">Montero, Hugo</t>
  </si>
  <si>
    <t xml:space="preserve">De Ronne, Emma</t>
  </si>
  <si>
    <t xml:space="preserve">Valderas, Julia</t>
  </si>
  <si>
    <t xml:space="preserve">Trifan, Lucian Dan</t>
  </si>
  <si>
    <t xml:space="preserve">Tome, Gadea</t>
  </si>
  <si>
    <t xml:space="preserve">Valdés, Manel</t>
  </si>
  <si>
    <t xml:space="preserve">Vidal, Kay</t>
  </si>
  <si>
    <t xml:space="preserve">F-D/C-H</t>
  </si>
  <si>
    <t xml:space="preserve">Grup</t>
  </si>
  <si>
    <t xml:space="preserve">Ahrouch, Jamal</t>
  </si>
  <si>
    <t xml:space="preserve">Debat 5      14:10</t>
  </si>
  <si>
    <t xml:space="preserve">Xarxes socials</t>
  </si>
  <si>
    <t xml:space="preserve">Legalització de les drogues</t>
  </si>
  <si>
    <t xml:space="preserve">Bejarano, Clàudia</t>
  </si>
  <si>
    <t xml:space="preserve">Custodio, Joaquin</t>
  </si>
  <si>
    <t xml:space="preserve">Martínez, Luis</t>
  </si>
  <si>
    <t xml:space="preserve">Bouzzi, Omar</t>
  </si>
  <si>
    <t xml:space="preserve">Meseguer, Hugo</t>
  </si>
  <si>
    <t xml:space="preserve">Ortet, Noa</t>
  </si>
  <si>
    <t xml:space="preserve">Tradicionals</t>
  </si>
  <si>
    <t xml:space="preserve">Debat 6       9:00</t>
  </si>
  <si>
    <t xml:space="preserve">Fuster, Eric</t>
  </si>
  <si>
    <t xml:space="preserve">Albareda, Nut</t>
  </si>
  <si>
    <t xml:space="preserve">Pastó, Enid</t>
  </si>
  <si>
    <t xml:space="preserve">Iniesta, Pol</t>
  </si>
  <si>
    <t xml:space="preserve">Santana, Marta</t>
  </si>
  <si>
    <t xml:space="preserve">Solà, Júlia</t>
  </si>
  <si>
    <t xml:space="preserve">Marti, Joa</t>
  </si>
  <si>
    <t xml:space="preserve">Debat 7           9:30</t>
  </si>
  <si>
    <t xml:space="preserve">Navarro, Alex</t>
  </si>
  <si>
    <t xml:space="preserve">Nicolas, Pau</t>
  </si>
  <si>
    <t xml:space="preserve">Nieves, Emilio</t>
  </si>
  <si>
    <t xml:space="preserve">Debat 8       10:20</t>
  </si>
  <si>
    <t xml:space="preserve">Arnau, Guillem</t>
  </si>
  <si>
    <t xml:space="preserve">Díaz-Avilé, Ella</t>
  </si>
  <si>
    <t xml:space="preserve">Fontanillas, Nerea</t>
  </si>
  <si>
    <t xml:space="preserve">Marquez, Guisla</t>
  </si>
  <si>
    <t xml:space="preserve">Regueiro, Arnau</t>
  </si>
  <si>
    <t xml:space="preserve">Linares, Axel</t>
  </si>
  <si>
    <t xml:space="preserve">Mclean, Nahia Yi</t>
  </si>
  <si>
    <t xml:space="preserve">Ruíz, Pau</t>
  </si>
  <si>
    <t xml:space="preserve">Noguera, Bruno</t>
  </si>
  <si>
    <t xml:space="preserve">Valls, Ariadna</t>
  </si>
  <si>
    <t xml:space="preserve">Sánchez, Gerard</t>
  </si>
  <si>
    <t xml:space="preserve">Soria, Claudia</t>
  </si>
  <si>
    <t xml:space="preserve">DEBAT </t>
  </si>
  <si>
    <t xml:space="preserve">Invenció</t>
  </si>
  <si>
    <t xml:space="preserve">Debat 9          10:50</t>
  </si>
  <si>
    <t xml:space="preserve">TRIMESTRE 3</t>
  </si>
  <si>
    <t xml:space="preserve">TEMES MEMÒRIA HISTÒRICA</t>
  </si>
  <si>
    <t xml:space="preserve">no assignat</t>
  </si>
  <si>
    <t xml:space="preserve">Els brigadistes</t>
  </si>
  <si>
    <t xml:space="preserve">Revista</t>
  </si>
  <si>
    <t xml:space="preserve">Díaz, Lluc</t>
  </si>
  <si>
    <t xml:space="preserve">Debat 10         11:20</t>
  </si>
  <si>
    <t xml:space="preserve">Reventa</t>
  </si>
  <si>
    <t xml:space="preserve">Mural fotogràfic</t>
  </si>
  <si>
    <t xml:space="preserve">Fragments del Guernica</t>
  </si>
  <si>
    <t xml:space="preserve">Las sinsombrero</t>
  </si>
  <si>
    <t xml:space="preserve">Mapa Europa</t>
  </si>
  <si>
    <t xml:space="preserve">Diari personal</t>
  </si>
  <si>
    <t xml:space="preserve">Fotovideo musical</t>
  </si>
  <si>
    <t xml:space="preserve">Desenvolupament de 6 guerres civils</t>
  </si>
  <si>
    <t xml:space="preserve">Debat 11          11:50</t>
  </si>
  <si>
    <t xml:space="preserve">Fer un diario personal de les dones"sin sombrero" Convertir un poema d'elles en un quadre. Fer un vídeo sobre les debes vivencias.</t>
  </si>
  <si>
    <t xml:space="preserve">Rey, Simón</t>
  </si>
  <si>
    <t xml:space="preserve">Rap Brigadistas</t>
  </si>
  <si>
    <t xml:space="preserve">vídeo 1</t>
  </si>
  <si>
    <t xml:space="preserve">Mapa a escala i mida real amb els fets importants de la guerra i fotos. RECORREGUT PER LA GUERRA CIVIL.</t>
  </si>
  <si>
    <t xml:space="preserve">Rosell, Unai</t>
  </si>
  <si>
    <t xml:space="preserve">Farem un anàlisi del diferents armaments tenint en compte les armes cedides per Rússia i Alemanya. Farem una maqueta. RECORREGUT DE LES TROPES A LA 2a GUERRA MUNDIAL.</t>
  </si>
  <si>
    <t xml:space="preserve">Video de històries personals sobre la guerra (petit documental amb l'ajuda dels nostres avis i altres persones que han viscut la guerra)</t>
  </si>
  <si>
    <t xml:space="preserve">Diari de la Guerra Civil</t>
  </si>
  <si>
    <t xml:space="preserve">Els Maquis</t>
  </si>
  <si>
    <t xml:space="preserve">Debat 12           12:40</t>
  </si>
  <si>
    <t xml:space="preserve">Memòries de la Guerra Civil</t>
  </si>
  <si>
    <t xml:space="preserve">Escala de 7 o 8 esglaons i a cada esglaó explicar un gran de la guerra civil. Crear una aplicació que pugui llegir codis QR per coneixer Altres informaciones.</t>
  </si>
  <si>
    <t xml:space="preserve">5 curtmetratges de 5 minuts cadascun sobre la guerra civil.</t>
  </si>
  <si>
    <t xml:space="preserve">1. Rap + videoclip guerra civil 2. Guerra Civil explicada per diferents soldats en varios idiomas. 3. Exposición de les cartes a partir d'un recorregut interactiu.</t>
  </si>
  <si>
    <t xml:space="preserve">Hiloramas d'escriptors. Arbre literari.</t>
  </si>
  <si>
    <t xml:space="preserve">Von Der Borch, Maxim</t>
  </si>
  <si>
    <t xml:space="preserve">Llibre...</t>
  </si>
  <si>
    <t xml:space="preserve">Mòbil</t>
  </si>
  <si>
    <t xml:space="preserve">Vídeo 2</t>
  </si>
  <si>
    <t xml:space="preserve">D</t>
  </si>
  <si>
    <t xml:space="preserve">Debat 13         x</t>
  </si>
  <si>
    <t xml:space="preserve">Curtmetratge: La guerra civil explicada a partir de la Vanguardia Surrealista.</t>
  </si>
  <si>
    <t xml:space="preserve">Documental</t>
  </si>
  <si>
    <t xml:space="preserve">Les veus del silenci</t>
  </si>
  <si>
    <t xml:space="preserve">Fotos</t>
  </si>
  <si>
    <t xml:space="preserve">Cançons de la guerra</t>
  </si>
  <si>
    <t xml:space="preserve">Poble en guerra</t>
  </si>
  <si>
    <t xml:space="preserve">No en fa</t>
  </si>
  <si>
    <t xml:space="preserve">-</t>
  </si>
  <si>
    <t xml:space="preserve">Pendent 1</t>
  </si>
  <si>
    <t xml:space="preserve">Debat 14          x</t>
  </si>
  <si>
    <t xml:space="preserve">Pendent 2</t>
  </si>
  <si>
    <t xml:space="preserve">TEMES ÀGORA</t>
  </si>
  <si>
    <t xml:space="preserve">x</t>
  </si>
  <si>
    <t xml:space="preserve">Biologia i Geologia</t>
  </si>
  <si>
    <t xml:space="preserve">Educació Física</t>
  </si>
  <si>
    <t xml:space="preserve">Tecnologia</t>
  </si>
  <si>
    <t xml:space="preserve">Física i Química</t>
  </si>
  <si>
    <t xml:space="preserve">Matemàtiques</t>
  </si>
  <si>
    <t xml:space="preserve">Informàtica</t>
  </si>
  <si>
    <t xml:space="preserve">Temes anteriors</t>
  </si>
  <si>
    <t xml:space="preserve">Transgènics, una necessitat vertadera?</t>
  </si>
  <si>
    <t xml:space="preserve">L'olimpisme és un negoci?</t>
  </si>
  <si>
    <t xml:space="preserve">L'esport és saludable?</t>
  </si>
  <si>
    <t xml:space="preserve">Equips d'esport mixtes</t>
  </si>
  <si>
    <t xml:space="preserve">És necessari tenir un mòbil nou cada dos anys? </t>
  </si>
  <si>
    <t xml:space="preserve">Influeix l'us del mòbil en el rendiment escolar?</t>
  </si>
  <si>
    <t xml:space="preserve">És just el sistema electoral espanyol?</t>
  </si>
  <si>
    <t xml:space="preserve">Intel.ligència Artificial (Sol·lució o Problema?)</t>
  </si>
  <si>
    <t xml:space="preserve">ÀGORA 2018 - 2019</t>
  </si>
  <si>
    <t xml:space="preserve">EL DEBAT</t>
  </si>
  <si>
    <t xml:space="preserve">Comentaris de suport</t>
  </si>
  <si>
    <t xml:space="preserve">Científico-Tecnològic</t>
  </si>
  <si>
    <t xml:space="preserve">Lingüístic</t>
  </si>
  <si>
    <t xml:space="preserve">1. Coneixement del tema. </t>
  </si>
  <si>
    <t xml:space="preserve">1</t>
  </si>
  <si>
    <t xml:space="preserve">No es demostra coneixement científic o tecnològic del tema.</t>
  </si>
  <si>
    <t xml:space="preserve">2</t>
  </si>
  <si>
    <t xml:space="preserve">Es demostra POC coneixement científic o tecnològic del tema.</t>
  </si>
  <si>
    <t xml:space="preserve">3</t>
  </si>
  <si>
    <t xml:space="preserve">Es demostra ALGUN coneixement científic o tecnològic del tema.</t>
  </si>
  <si>
    <t xml:space="preserve">Prof. de científic</t>
  </si>
  <si>
    <t xml:space="preserve">4</t>
  </si>
  <si>
    <t xml:space="preserve">Es demostra coneixement científic o tecnològic del tema.</t>
  </si>
  <si>
    <t xml:space="preserve">3. Coneixement de vocabulari: tecnicismes.</t>
  </si>
  <si>
    <t xml:space="preserve">No es fa ús i no es mostra coneixement de vocabulari adequat al tema i el debat.</t>
  </si>
  <si>
    <t xml:space="preserve">Es fa ALGUN ús i es mostra algun coneixement de vocabulari adequat al tema i el debat.</t>
  </si>
  <si>
    <t xml:space="preserve">Es fa SOVINT ús i es mostra força coneixement de vocabulari adequat al tema i el debat.</t>
  </si>
  <si>
    <t xml:space="preserve">Es fa ús i es mostra coneixement de vocabulari adequat al tema i el debat.</t>
  </si>
  <si>
    <t xml:space="preserve">2. Presentació dels arguments orals i audiovisuals (d'autoritat i causa-efecte) de la pròpia tesi.</t>
  </si>
  <si>
    <t xml:space="preserve">No es presenten els arguments de forma clara (són desordenats i no utilitza connectors): manquen FORÇA arguments objectius i exemples. </t>
  </si>
  <si>
    <t xml:space="preserve">Es presenten els arguments, però SOVINT no prou clarament (els arguments són ordenats): manquen exemples i utilitza POCS tipus de connectors</t>
  </si>
  <si>
    <t xml:space="preserve">Es presenten els arguments però algun d'ells no es fa de forma clara (ALGUNS dels arguments són ordenats, però només utilitzen ALGUNS tipus de connectors): manca ALGUNA explicació objectiva o algun exemple.</t>
  </si>
  <si>
    <t xml:space="preserve">Prof. lingüístic</t>
  </si>
  <si>
    <t xml:space="preserve">Es presenten els arguments de manera clara, argumentant objectivament i exemplificant. Aquets són ordenats i s'utilitza diferents tipus de connectors: adicció, seqüenciació, contrast, causa-conseqüència, etc. per exposar les idees.</t>
  </si>
  <si>
    <t xml:space="preserve"> 6. Defensa individual de la tesis.</t>
  </si>
  <si>
    <t xml:space="preserve">No mostra interès per explicar-se bé amb claredat i convicció i no aporta arguments per defensar la tesi del grup..</t>
  </si>
  <si>
    <t xml:space="preserve">Mostra poc interès per explicar-se bé, amb claredat i convicció i aportar arguments per defensar la tesi del grup.</t>
  </si>
  <si>
    <t xml:space="preserve">Mostra un interès relatiu per explicar-se bé, amb claredat i convicció i aportar arguments per defensar la tesi del grup.</t>
  </si>
  <si>
    <t xml:space="preserve">Mostra interès per explicar-se bé, amb claredat i convicció i aportar arguments per defensar la tesi del grup.</t>
  </si>
  <si>
    <t xml:space="preserve">4. Respecte.</t>
  </si>
  <si>
    <t xml:space="preserve">Es rebaten les tesis contràries sense respecte o sense esperar el torn de paraula.</t>
  </si>
  <si>
    <t xml:space="preserve">Es rebaten les tesis contràries amb POQUES mostres de respecte o sense esperar GAIRE el torn de paraula.</t>
  </si>
  <si>
    <t xml:space="preserve">Es rebaten les tesis contràries amb FORÇA mostres de respecte i esperant NORMALMENT el torn de paraules.</t>
  </si>
  <si>
    <t xml:space="preserve">Prof. reforç</t>
  </si>
  <si>
    <t xml:space="preserve">Es rebaten les tesis contràries mostrant respecte i esperant el torn de paraula.</t>
  </si>
  <si>
    <t xml:space="preserve">5. Torn de paraula. Distribució d'argumentació al grup. </t>
  </si>
  <si>
    <t xml:space="preserve">S'han repartit els torns de paraules amb irregularitt i només han parlat un o dos membres del grup.</t>
  </si>
  <si>
    <t xml:space="preserve">S'han repartit els torns de paraules amb irregularitat i ALGUN membre del grup gairabé no ha intervingut..</t>
  </si>
  <si>
    <t xml:space="preserve">S'han repartit els torns de paraules amb alguna irregularitat tot i que tothom ha intervingut.</t>
  </si>
  <si>
    <t xml:space="preserve">S'han repartit els torns de paraules de manera equitativa i tothom ha intervingut.</t>
  </si>
  <si>
    <t xml:space="preserve">NOTA INDIVIDUAL</t>
  </si>
  <si>
    <t xml:space="preserve">NOTA DE GRUP</t>
  </si>
  <si>
    <t xml:space="preserve">Competències ÀGORA</t>
  </si>
  <si>
    <t xml:space="preserve">Tema, grup, assignatura i posicionament</t>
  </si>
  <si>
    <t xml:space="preserve">Alumnat per grups</t>
  </si>
  <si>
    <t xml:space="preserve">Clau competencial</t>
  </si>
  <si>
    <t xml:space="preserve">AE</t>
  </si>
  <si>
    <t xml:space="preserve">AN</t>
  </si>
  <si>
    <t xml:space="preserve">AS</t>
  </si>
  <si>
    <t xml:space="preserve">NA</t>
  </si>
  <si>
    <t xml:space="preserve">NP</t>
  </si>
  <si>
    <t xml:space="preserve">No presentat</t>
  </si>
  <si>
    <t xml:space="preserve">Error</t>
  </si>
  <si>
    <t xml:space="preserve">Demostro coneixement científic, tecnològic, matemàtic, informàtic o esportiu del tema.</t>
  </si>
  <si>
    <t xml:space="preserve">Presento arguments de manera clara, objectivament i exemplificant. Els meus arguments són ordenats i utilitzo diferents tipus de connectors per exposar les idees.</t>
  </si>
  <si>
    <t xml:space="preserve">Conec i faig ús del vocabulari específic adequat al tema i al debat.</t>
  </si>
  <si>
    <t xml:space="preserve">Sé rebatre les tesis contràries mostrant respecte i esperant el torn de  paraula, de manera àgil i presentant argumentacions amb exemples.</t>
  </si>
  <si>
    <t xml:space="preserve">He intervingut de manera equitativa respecte als meus companys/es.</t>
  </si>
  <si>
    <t xml:space="preserve">Mostro interès per explicar-me bé, amb claredat i convicció i aporto arguments per defensar la tesi del grup.</t>
  </si>
  <si>
    <t xml:space="preserve">Debat:</t>
  </si>
  <si>
    <t xml:space="preserve">Nota de grup</t>
  </si>
  <si>
    <t xml:space="preserve">Nota individual</t>
  </si>
  <si>
    <t xml:space="preserve">Nota individual global orientativa</t>
  </si>
  <si>
    <t xml:space="preserve">Percentatges</t>
  </si>
  <si>
    <t xml:space="preserve">Debat grup</t>
  </si>
  <si>
    <t xml:space="preserve">Debat individual</t>
  </si>
  <si>
    <t xml:space="preserve">assignatura</t>
  </si>
  <si>
    <t xml:space="preserve">nº debats</t>
  </si>
  <si>
    <t xml:space="preserve">Dijous 29</t>
  </si>
  <si>
    <t xml:space="preserve">Divendres 30</t>
  </si>
  <si>
    <t xml:space="preserve">pati</t>
  </si>
  <si>
    <t xml:space="preserve">Montse</t>
  </si>
  <si>
    <t xml:space="preserve">si</t>
  </si>
  <si>
    <t xml:space="preserve">Leo</t>
  </si>
  <si>
    <t xml:space="preserve">mates</t>
  </si>
  <si>
    <t xml:space="preserve">classe?</t>
  </si>
  <si>
    <t xml:space="preserve">Raül</t>
  </si>
  <si>
    <t xml:space="preserve">física i química</t>
  </si>
  <si>
    <t xml:space="preserve">Legalització de drogues</t>
  </si>
  <si>
    <t xml:space="preserve">Manel</t>
  </si>
  <si>
    <t xml:space="preserve">tecno / informàtica</t>
  </si>
  <si>
    <t xml:space="preserve">(2 tecno) (2 inf)</t>
  </si>
  <si>
    <t xml:space="preserve">Tony</t>
  </si>
  <si>
    <t xml:space="preserve">ef</t>
  </si>
  <si>
    <t xml:space="preserve">Diaris esportius, radio, tv, Facebook, Twitter… </t>
  </si>
  <si>
    <t xml:space="preserve">Fem una reflexió crítica de l'esport en la societat d'ara…</t>
  </si>
  <si>
    <t xml:space="preserve">Sergi</t>
  </si>
  <si>
    <t xml:space="preserve">tecnología</t>
  </si>
  <si>
    <t xml:space="preserve">Carola</t>
  </si>
  <si>
    <t xml:space="preserve">biología i geología</t>
  </si>
  <si>
    <t xml:space="preserve">Manuela</t>
  </si>
  <si>
    <t xml:space="preserve">informática</t>
  </si>
  <si>
    <t xml:space="preserve">Maria</t>
  </si>
  <si>
    <t xml:space="preserve">català</t>
  </si>
  <si>
    <t xml:space="preserve">Mati</t>
  </si>
  <si>
    <t xml:space="preserve">castellà</t>
  </si>
  <si>
    <t xml:space="preserve">Pablo</t>
  </si>
  <si>
    <t xml:space="preserve">anglès</t>
  </si>
  <si>
    <t xml:space="preserve">Rosa</t>
  </si>
  <si>
    <t xml:space="preserve">Alemany</t>
  </si>
  <si>
    <t xml:space="preserve">nº profes</t>
  </si>
  <si>
    <t xml:space="preserve">4t A</t>
  </si>
  <si>
    <t xml:space="preserve">QUADERN DE GRUP</t>
  </si>
  <si>
    <t xml:space="preserve">Total sessions per àmbits</t>
  </si>
  <si>
    <t xml:space="preserve">GRUPO Nº</t>
  </si>
  <si>
    <t xml:space="preserve">Nº Debat</t>
  </si>
  <si>
    <t xml:space="preserve">Membres del grup</t>
  </si>
  <si>
    <t xml:space="preserve">Científico - Tecnològic</t>
  </si>
  <si>
    <t xml:space="preserve">Apartats del Quadern de grup</t>
  </si>
  <si>
    <t xml:space="preserve">ÀMBITS</t>
  </si>
  <si>
    <t xml:space="preserve">Puntuar de 0 a 10</t>
  </si>
  <si>
    <t xml:space="preserve">Científico-tecnològic</t>
  </si>
  <si>
    <t xml:space="preserve">Lingüistic</t>
  </si>
  <si>
    <t xml:space="preserve">Mitja periodicitat i constància</t>
  </si>
  <si>
    <t xml:space="preserve">PRESENTACIÓ</t>
  </si>
  <si>
    <t xml:space="preserve">S'ha tingut cura del Quadern de grup</t>
  </si>
  <si>
    <t xml:space="preserve">OBJECTIUS</t>
  </si>
  <si>
    <t xml:space="preserve">S’han fixat objectius de grup i compromisos personals.</t>
  </si>
  <si>
    <t xml:space="preserve">CALENDARI</t>
  </si>
  <si>
    <t xml:space="preserve">S’ha fet bon ús del calendari per a temporitzar les tasques.</t>
  </si>
  <si>
    <t xml:space="preserve">AVALUACIÓ</t>
  </si>
  <si>
    <t xml:space="preserve">S’ha complimentat l’avaluació del grup, objectius, compromisos i treball cooperatiu.</t>
  </si>
  <si>
    <t xml:space="preserve">PERIODICITAT I CONSTÀNCIA</t>
  </si>
  <si>
    <t xml:space="preserve">(Pàgines complimentades) S’ha complimentat el Q.G en cada sessió de treball cooperatiu.</t>
  </si>
  <si>
    <t xml:space="preserve">Nota del quadern del grup:</t>
  </si>
  <si>
    <t xml:space="preserve">Nº màx. de fulls avaluables</t>
  </si>
  <si>
    <t xml:space="preserve">Omplir només en grup 1</t>
  </si>
  <si>
    <t xml:space="preserve">4t B</t>
  </si>
  <si>
    <t xml:space="preserve">4t C</t>
  </si>
  <si>
    <t xml:space="preserve">4t D</t>
  </si>
  <si>
    <t xml:space="preserve">NOTES Treball Recerca</t>
  </si>
  <si>
    <t xml:space="preserve">TITOL DEL TREBALL</t>
  </si>
  <si>
    <t xml:space="preserve">Exposició oral</t>
  </si>
  <si>
    <t xml:space="preserve">Presentació - format</t>
  </si>
  <si>
    <t xml:space="preserve">Treball escrit</t>
  </si>
  <si>
    <t xml:space="preserve">Memòria escrita</t>
  </si>
  <si>
    <r>
      <rPr>
        <sz val="11"/>
        <rFont val="Arial"/>
        <family val="0"/>
        <charset val="1"/>
      </rPr>
      <t xml:space="preserve">Actitud vers el treball (</t>
    </r>
    <r>
      <rPr>
        <b val="true"/>
        <sz val="11"/>
        <rFont val="Cambria"/>
        <family val="0"/>
        <charset val="1"/>
      </rPr>
      <t xml:space="preserve">sobre 10 punts</t>
    </r>
    <r>
      <rPr>
        <sz val="11"/>
        <rFont val="Arial"/>
        <family val="0"/>
        <charset val="1"/>
      </rPr>
      <t xml:space="preserve">)</t>
    </r>
  </si>
  <si>
    <r>
      <rPr>
        <sz val="11"/>
        <rFont val="Arial"/>
        <family val="0"/>
        <charset val="1"/>
      </rPr>
      <t xml:space="preserve">Entregues de tasques (</t>
    </r>
    <r>
      <rPr>
        <b val="true"/>
        <sz val="11"/>
        <rFont val="Cambria"/>
        <family val="0"/>
        <charset val="1"/>
      </rPr>
      <t xml:space="preserve">sobre 10 punts</t>
    </r>
    <r>
      <rPr>
        <sz val="11"/>
        <rFont val="Arial"/>
        <family val="0"/>
        <charset val="1"/>
      </rPr>
      <t xml:space="preserve">)</t>
    </r>
  </si>
  <si>
    <r>
      <rPr>
        <sz val="11"/>
        <rFont val="Arial"/>
        <family val="0"/>
        <charset val="1"/>
      </rPr>
      <t xml:space="preserve">Notes de les feines (</t>
    </r>
    <r>
      <rPr>
        <b val="true"/>
        <sz val="11"/>
        <rFont val="Cambria"/>
        <family val="0"/>
        <charset val="1"/>
      </rPr>
      <t xml:space="preserve">sobre 10 punts)</t>
    </r>
  </si>
  <si>
    <r>
      <rPr>
        <sz val="11"/>
        <rFont val="Arial"/>
        <family val="0"/>
        <charset val="1"/>
      </rPr>
      <t xml:space="preserve">Ortografia (</t>
    </r>
    <r>
      <rPr>
        <b val="true"/>
        <sz val="11"/>
        <rFont val="Cambria"/>
        <family val="0"/>
        <charset val="1"/>
      </rPr>
      <t xml:space="preserve">posar -1 o -3</t>
    </r>
    <r>
      <rPr>
        <sz val="11"/>
        <rFont val="Arial"/>
        <family val="0"/>
        <charset val="1"/>
      </rPr>
      <t xml:space="preserve">)</t>
    </r>
  </si>
  <si>
    <r>
      <rPr>
        <b val="true"/>
        <sz val="11"/>
        <rFont val="Cambria"/>
        <family val="0"/>
        <charset val="1"/>
      </rPr>
      <t xml:space="preserve">0 a 5</t>
    </r>
    <r>
      <rPr>
        <i val="true"/>
        <sz val="11"/>
        <rFont val="Arial"/>
        <family val="0"/>
        <charset val="1"/>
      </rPr>
      <t xml:space="preserve"> faltes no varia la nota</t>
    </r>
  </si>
  <si>
    <r>
      <rPr>
        <i val="true"/>
        <sz val="11"/>
        <rFont val="Arial"/>
        <family val="0"/>
        <charset val="1"/>
      </rPr>
      <t xml:space="preserve">de </t>
    </r>
    <r>
      <rPr>
        <b val="true"/>
        <sz val="11"/>
        <rFont val="Cambria"/>
        <family val="0"/>
        <charset val="1"/>
      </rPr>
      <t xml:space="preserve">6 a 9</t>
    </r>
    <r>
      <rPr>
        <i val="true"/>
        <sz val="11"/>
        <rFont val="Arial"/>
        <family val="0"/>
        <charset val="1"/>
      </rPr>
      <t xml:space="preserve"> faltes = -1 punt</t>
    </r>
  </si>
  <si>
    <r>
      <rPr>
        <i val="true"/>
        <sz val="11"/>
        <rFont val="Verdana"/>
        <family val="0"/>
        <charset val="1"/>
      </rPr>
      <t xml:space="preserve">de </t>
    </r>
    <r>
      <rPr>
        <b val="true"/>
        <sz val="11"/>
        <rFont val="Cambria"/>
        <family val="0"/>
        <charset val="1"/>
      </rPr>
      <t xml:space="preserve">10 en endavant</t>
    </r>
    <r>
      <rPr>
        <i val="true"/>
        <sz val="11"/>
        <rFont val="Verdana"/>
        <family val="0"/>
        <charset val="1"/>
      </rPr>
      <t xml:space="preserve"> = -3 punts</t>
    </r>
  </si>
  <si>
    <t xml:space="preserve">Nota final de treball de recerca</t>
  </si>
  <si>
    <t xml:space="preserve">Falta d'atenció, respecte i silenci</t>
  </si>
  <si>
    <t xml:space="preserve">(-1/-2)</t>
  </si>
  <si>
    <t xml:space="preserve">MEMÒRIA ESCRITA T. R.</t>
  </si>
  <si>
    <t xml:space="preserve">Cuestión de personalidad</t>
  </si>
  <si>
    <t xml:space="preserve">Moviment artístic</t>
  </si>
  <si>
    <t xml:space="preserve">Els somnis</t>
  </si>
  <si>
    <t xml:space="preserve">Vegetarianisme: Millor qualitat de vida</t>
  </si>
  <si>
    <t xml:space="preserve">Les drogues a l'Institut Montgròs</t>
  </si>
  <si>
    <t xml:space="preserve">Ha ido a peor la juventud</t>
  </si>
  <si>
    <t xml:space="preserve">¿Por qué los adolescentes siguen la moda?</t>
  </si>
  <si>
    <t xml:space="preserve">La moda</t>
  </si>
  <si>
    <t xml:space="preserve">Fora del sistema: Els Okupes</t>
  </si>
  <si>
    <t xml:space="preserve">Esports electrònics</t>
  </si>
  <si>
    <t xml:space="preserve">Como ha cambiado la tecnologia en estos últimos 20 años</t>
  </si>
  <si>
    <t xml:space="preserve">Las enfermedades mentales</t>
  </si>
  <si>
    <t xml:space="preserve">Avances tecnológicos en los últimos 30 años</t>
  </si>
  <si>
    <t xml:space="preserve">Violencia de género</t>
  </si>
  <si>
    <t xml:space="preserve">Piratería de música y audiovisuales</t>
  </si>
  <si>
    <t xml:space="preserve">Les addiccions a les pantalles</t>
  </si>
  <si>
    <t xml:space="preserve">Miriam Pujol, Lola Quevedo</t>
  </si>
  <si>
    <t xml:space="preserve">Bibi Otsen, Jessica Land</t>
  </si>
  <si>
    <t xml:space="preserve">Aida Behrendt, Aida Centellas</t>
  </si>
  <si>
    <t xml:space="preserve">Karina Salas, Mireia Moncada</t>
  </si>
  <si>
    <t xml:space="preserve">Jaume Valdés, Roger Abella</t>
  </si>
  <si>
    <t xml:space="preserve">Samuel Martínez, Oliver Maule</t>
  </si>
  <si>
    <t xml:space="preserve">Zainab Azhgar, Carla Carreras</t>
  </si>
  <si>
    <t xml:space="preserve">Aleix Díaz, Alba Sánchez</t>
  </si>
  <si>
    <t xml:space="preserve">Marta Abellán, Nuria Carnicer</t>
  </si>
  <si>
    <t xml:space="preserve">Marco Anoro, Thiago Silva</t>
  </si>
  <si>
    <t xml:space="preserve">Joan Riera, Julio Carrillo</t>
  </si>
  <si>
    <t xml:space="preserve">Alejandro Iglesias, Valerie Galindo</t>
  </si>
  <si>
    <t xml:space="preserve">Marc Montero</t>
  </si>
  <si>
    <t xml:space="preserve">Mariam El Azzaoui, Abigail Ricalde</t>
  </si>
  <si>
    <t xml:space="preserve">Melika</t>
  </si>
  <si>
    <t xml:space="preserve">Fabrizio Rocha</t>
  </si>
  <si>
    <t xml:space="preserve">ESTRUCTURA</t>
  </si>
  <si>
    <t xml:space="preserve">Portada, índex, resum, introducció, continguts i resultats, conclusions, fonts d'informació i annexes</t>
  </si>
  <si>
    <t xml:space="preserve">Gens 0-1</t>
  </si>
  <si>
    <t xml:space="preserve">Poc 2-3-4-5</t>
  </si>
  <si>
    <t xml:space="preserve">Bastant 6-7-8</t>
  </si>
  <si>
    <t xml:space="preserve">Molt 9-10</t>
  </si>
  <si>
    <t xml:space="preserve">COMPETÈNCIA LINGÜÍSTICA</t>
  </si>
  <si>
    <t xml:space="preserve">Lèxic, ortografia, sintaxi</t>
  </si>
  <si>
    <t xml:space="preserve">CONTINGUT DE LA RECERCA</t>
  </si>
  <si>
    <r>
      <rPr>
        <b val="true"/>
        <sz val="11"/>
        <rFont val="Cambria"/>
        <family val="0"/>
        <charset val="1"/>
      </rPr>
      <t xml:space="preserve">Introducció</t>
    </r>
    <r>
      <rPr>
        <sz val="11"/>
        <rFont val="Cambria"/>
        <family val="0"/>
        <charset val="1"/>
      </rPr>
      <t xml:space="preserve">: Introdueixen, plantegen el tema que desenvoluparen</t>
    </r>
  </si>
  <si>
    <r>
      <rPr>
        <b val="true"/>
        <sz val="11"/>
        <rFont val="Cambria"/>
        <family val="0"/>
        <charset val="1"/>
      </rPr>
      <t xml:space="preserve">En el Desenvolupament</t>
    </r>
    <r>
      <rPr>
        <sz val="11"/>
        <rFont val="Cambria"/>
        <family val="0"/>
        <charset val="1"/>
      </rPr>
      <t xml:space="preserve"> presenten les idees de manera lògica i progresiva:</t>
    </r>
  </si>
  <si>
    <t xml:space="preserve">- Han investigat sobre el tema.</t>
  </si>
  <si>
    <t xml:space="preserve">- Anàlisi dels resultats de la investigació, exposició del tema plantejat.</t>
  </si>
  <si>
    <r>
      <rPr>
        <b val="true"/>
        <sz val="11"/>
        <rFont val="Cambria"/>
        <family val="0"/>
        <charset val="1"/>
      </rPr>
      <t xml:space="preserve">Conclusió</t>
    </r>
    <r>
      <rPr>
        <sz val="11"/>
        <rFont val="Cambria"/>
        <family val="0"/>
        <charset val="1"/>
      </rPr>
      <t xml:space="preserve">: Tanquen el tema sintetitzant les idees bàsiques</t>
    </r>
  </si>
  <si>
    <t xml:space="preserve">Nota</t>
  </si>
  <si>
    <t xml:space="preserve">Penalització per entrega amb retard: nº penalització</t>
  </si>
  <si>
    <t xml:space="preserve">positiu</t>
  </si>
  <si>
    <t xml:space="preserve">PRESENTACIÓ ORAL T.R.</t>
  </si>
  <si>
    <t xml:space="preserve">Coneixement de qualsevol aspecte del treball de recerca (responent les preguntes del professorat, exposició…)</t>
  </si>
  <si>
    <t xml:space="preserve">Pocs membres del grup són capaços de demostrar coneixements de qualsevol aspecte del TR, i/o tenen importants mancances conceptuals</t>
  </si>
  <si>
    <t xml:space="preserve">0-1-2</t>
  </si>
  <si>
    <t xml:space="preserve">Gairebé tots els membres del grup són capaços de demostrar coneixements de qualsevol aspecte del TR, però demostren mancances conceptuals</t>
  </si>
  <si>
    <t xml:space="preserve">Gairebé tots els membres del grup són capaços de demostrar coneixements de qualsevol aspecte del TR, tot i que amb petites errades</t>
  </si>
  <si>
    <t xml:space="preserve">4-5</t>
  </si>
  <si>
    <t xml:space="preserve">Tots els membres del grup són capaços de demostrar coneixements de qualsevol aspecte del TR, i ho fan amb profunditat</t>
  </si>
  <si>
    <t xml:space="preserve">6</t>
  </si>
  <si>
    <t xml:space="preserve">La pronunciació i l’entonació</t>
  </si>
  <si>
    <t xml:space="preserve">Molts errors en la pronunciació. Entonació incorrecta</t>
  </si>
  <si>
    <t xml:space="preserve">Alguns errors en la pronunciació. Entonació incorrecta en algunes ocasions</t>
  </si>
  <si>
    <t xml:space="preserve">Pronunciació bastant clara i entonació correcta</t>
  </si>
  <si>
    <t xml:space="preserve">Pronunciació i entonació correctes en tot el discurs</t>
  </si>
  <si>
    <t xml:space="preserve">Fan ús d’elements paralingüístics (gestos, llenguatge corporal) per ajudar a la comunicació.</t>
  </si>
  <si>
    <t xml:space="preserve">Gairebé mai</t>
  </si>
  <si>
    <t xml:space="preserve">Alguna vegada</t>
  </si>
  <si>
    <t xml:space="preserve">Sovint</t>
  </si>
  <si>
    <t xml:space="preserve">Sí, estan integrats a la presentació</t>
  </si>
  <si>
    <t xml:space="preserve">La qualitat de la presentació ha estat entenedora i ben organitzada, és original i creativa.</t>
  </si>
  <si>
    <t xml:space="preserve">Gens 0 / Una mica 1</t>
  </si>
  <si>
    <t xml:space="preserve">S’ha fet un esforç important tot i que el producte final podria ser millor.</t>
  </si>
  <si>
    <t xml:space="preserve">S’ha fet un esforç important i el producte final és força correcte</t>
  </si>
  <si>
    <t xml:space="preserve">S’ha fet molt d’esforç i  s’ha aconseguit un producte final correcte i original</t>
  </si>
  <si>
    <t xml:space="preserve">L’ús de les eines 2.0 ha estat eficient, amb un resultat original i creatiu</t>
  </si>
  <si>
    <t xml:space="preserve">Han presentat molt poques tasques, i el resultat és deficient</t>
  </si>
  <si>
    <t xml:space="preserve">Han fet ús de gairebé totes les eines 2.0, i tot que s’ha fet un esforç, el resultat podria ser millor</t>
  </si>
  <si>
    <t xml:space="preserve">Han fet ús de totes les eines 2.0, tot i que amb alguna petita deficiència</t>
  </si>
  <si>
    <t xml:space="preserve">Han fet ús de totes les eines, de manera molt eficient, original i creativa</t>
  </si>
  <si>
    <t xml:space="preserve">Nota presentació oral</t>
  </si>
  <si>
    <t xml:space="preserve">Lingüístic i Orientació educativa</t>
  </si>
  <si>
    <t xml:space="preserve">Notes per assignatures</t>
  </si>
  <si>
    <t xml:space="preserve">Tipologia textual i ortografia</t>
  </si>
  <si>
    <t xml:space="preserve">No fet.</t>
  </si>
  <si>
    <t xml:space="preserve">Català</t>
  </si>
  <si>
    <t xml:space="preserve">Les tipologies dels textos són errònies.</t>
  </si>
  <si>
    <t xml:space="preserve">Les tipologies dels textos són sovint no adequades i/o hi ha moltes faltes d’ortografia.</t>
  </si>
  <si>
    <t xml:space="preserve">Castellà</t>
  </si>
  <si>
    <t xml:space="preserve">Les tipologies dels textos són les adequades però hi ha algunes faltes d’ortografia.</t>
  </si>
  <si>
    <t xml:space="preserve">Anglés</t>
  </si>
  <si>
    <t xml:space="preserve">Les tipologies dels textos són les adequades i no hi ha faltes d’ortografia.</t>
  </si>
  <si>
    <t xml:space="preserve">Continguts</t>
  </si>
  <si>
    <t xml:space="preserve">No fet</t>
  </si>
  <si>
    <t xml:space="preserve">Els continguts dels textos no són adients, treballats o pertinents.</t>
  </si>
  <si>
    <t xml:space="preserve">Els continguts dels textos no són gairebé mai adients, treballats o pertinent.</t>
  </si>
  <si>
    <t xml:space="preserve">Els continguts dels textos son força adients, força treballats i força pertinents.</t>
  </si>
  <si>
    <t xml:space="preserve">Els continguts del textos són adients, estan treballats i són pertinents.</t>
  </si>
  <si>
    <t xml:space="preserve">Nom i cognom</t>
  </si>
  <si>
    <t xml:space="preserve">TREBALL INDIVIDUAL</t>
  </si>
  <si>
    <t xml:space="preserve">TRIMESTRE 2</t>
  </si>
  <si>
    <t xml:space="preserve">Gradació</t>
  </si>
  <si>
    <t xml:space="preserve">Organització del PORTAFOLIS</t>
  </si>
  <si>
    <t xml:space="preserve">No apareixen ni la portada ni les 4 pestanyes demanades i no contenen gairebé cap dels textos demanats.</t>
  </si>
  <si>
    <t xml:space="preserve">No apareixen la portada i/o les 4 pestanyes i/o contenen pocs dels textos demanats i/o estan organitzats de manera poc clara o lògica.</t>
  </si>
  <si>
    <t xml:space="preserve">Apareixen la portada les 4 pestanyes i contenen la majoria dels textos demanats de manera força organitzada, clara i lògica.</t>
  </si>
  <si>
    <t xml:space="preserve">Apareixen la portada i les 4 pestanyes i contenen els textos demanats de manera organitzada, clara i lògica.</t>
  </si>
  <si>
    <t xml:space="preserve">Tipologia textual i ortografia*</t>
  </si>
  <si>
    <t xml:space="preserve">Presentació, disseny i elements multimèdia</t>
  </si>
  <si>
    <t xml:space="preserve">El disseny i la presentació són molt simples, gairebé gens elaborats i/o els colors del text i el fons són molt poc agradables a la lectura. No integra cap o gairebé cap recurs multimèdia.</t>
  </si>
  <si>
    <t xml:space="preserve">El disseny i la presentació són simples, poc elaborats; i/o els colors del text i el fons són poc agradables a la lectura. Integra alguns recursos multimèdia.</t>
  </si>
  <si>
    <t xml:space="preserve">La presentació i el disseny són adequats i/o els colors del text i el fons són agradables a la lectura. Integra força varietat de recursos multimèdia</t>
  </si>
  <si>
    <t xml:space="preserve">La presentació i el disseny són elaborats i atractius. Els colors del text i el fons són agradables a la lectura. Integra una gran varietat de recursos multimèdia .</t>
  </si>
  <si>
    <t xml:space="preserve">Continguts*</t>
  </si>
  <si>
    <t xml:space="preserve">Autoavaluació.</t>
  </si>
  <si>
    <t xml:space="preserve">No s’ha inclòs l’autoavaluació o és molt incompleta. La presentació dels aspectes positius i negatius és inexistent o molt deficient</t>
  </si>
  <si>
    <t xml:space="preserve">S’ha inclòs l’autoavaluació, però és incompleta. La presentació dels aspectes positius i negatius de millora és trivial.</t>
  </si>
  <si>
    <t xml:space="preserve">S’ha inclòs l’autoavaluació. Presenta alguns aspectes positius i negatius de millora força ben fonamentats.</t>
  </si>
  <si>
    <t xml:space="preserve">S’ha inclòs l’autoavaluació. Presenta molts aspectes positius i negatius de millora ben fonamentats.</t>
  </si>
  <si>
    <t xml:space="preserve">Creativitat i originalitat</t>
  </si>
  <si>
    <t xml:space="preserve">La presentació, contingut i idees es presenten de manera gairebé gens creativa i original.</t>
  </si>
  <si>
    <t xml:space="preserve">La presentació, contingut i idees es presenten de manera poc creativa i original.</t>
  </si>
  <si>
    <t xml:space="preserve">La presentació, contingut i idees es presenten de manera força creativa i original.</t>
  </si>
  <si>
    <t xml:space="preserve">La presentació, contingut i idees es presenten de manera única, creativa i original.</t>
  </si>
  <si>
    <t xml:space="preserve">NOTA</t>
  </si>
  <si>
    <t xml:space="preserve">I després de l'ESO, què?</t>
  </si>
  <si>
    <t xml:space="preserve">A. Lingüístic i Orientació educativa</t>
  </si>
  <si>
    <t xml:space="preserve">NOTA PER ASSIGNATURA</t>
  </si>
  <si>
    <t xml:space="preserve">NOTA INDIVIDUAL DE PROJECTE</t>
  </si>
  <si>
    <t xml:space="preserve">Nota d'assignatura de 2n trimestre</t>
  </si>
  <si>
    <t xml:space="preserve">Actitud individual</t>
  </si>
  <si>
    <t xml:space="preserve">Tasques, exercicis, deures, proves</t>
  </si>
  <si>
    <t xml:space="preserve">PORTAFOLIS DIGITAL</t>
  </si>
  <si>
    <t xml:space="preserve">CAT</t>
  </si>
  <si>
    <t xml:space="preserve">CAST</t>
  </si>
  <si>
    <t xml:space="preserve">ANG</t>
  </si>
  <si>
    <t xml:space="preserve">NOM D'ALUMNAT</t>
  </si>
  <si>
    <t xml:space="preserve">CATALÀ</t>
  </si>
  <si>
    <t xml:space="preserve">CASTELLÀ</t>
  </si>
  <si>
    <t xml:space="preserve">ANGLÈS</t>
  </si>
  <si>
    <t xml:space="preserve">INDIVIDUAL</t>
  </si>
  <si>
    <t xml:space="preserve">S’ha inclòs l’autoavaluació però és molt incompleta. La presentació dels aspectes positius i negatius és inexistent o molt deficient</t>
  </si>
  <si>
    <t xml:space="preserve">CURS</t>
  </si>
  <si>
    <t xml:space="preserve">4t 17/18</t>
  </si>
  <si>
    <t xml:space="preserve">Pàgines 6 primeres setmanes (48 màx.)</t>
  </si>
  <si>
    <t xml:space="preserve">GRUP</t>
  </si>
  <si>
    <t xml:space="preserve">Ítems, definicions i punts</t>
  </si>
  <si>
    <t xml:space="preserve">Notes de 0 a 10</t>
  </si>
  <si>
    <t xml:space="preserve">Pàgines 4 últimes setmanes (6 màx.)</t>
  </si>
  <si>
    <t xml:space="preserve">Nota Final de Quadern de Grup</t>
  </si>
  <si>
    <t xml:space="preserve">S’han fixat objectius de grup i compromisos personals</t>
  </si>
  <si>
    <t xml:space="preserve">S’ha complimentat l’avaluació del grup, objectius, i compromisos personals.</t>
  </si>
  <si>
    <t xml:space="preserve">VALORACIÓ TREBALL EN EQUIP</t>
  </si>
  <si>
    <t xml:space="preserve">S'ha complimentat el quadre adequadament.</t>
  </si>
  <si>
    <t xml:space="preserve">6 PRIMERES SETMANES (48 pàg. max.)</t>
  </si>
  <si>
    <t xml:space="preserve">S'ha omplert totes les dades de manera adequada (5 punts, signatura y data).</t>
  </si>
  <si>
    <t xml:space="preserve">Introduir número de pàgines correctes (max. 48)</t>
  </si>
  <si>
    <t xml:space="preserve">SETMANES 7 A 10</t>
  </si>
  <si>
    <t xml:space="preserve">Quadre inicial complimentat de manera adequada.</t>
  </si>
  <si>
    <t xml:space="preserve">4 ÚLTIMES SETMANES (6 pàg. màx.)</t>
  </si>
  <si>
    <t xml:space="preserve">Introduir número de pàgines correctes (max 6)</t>
  </si>
  <si>
    <t xml:space="preserve">Pàgines 6 primeres setmanes (48 màx.):</t>
  </si>
  <si>
    <t xml:space="preserve">Pàgines 4 últimes setmanes (6 màx.):</t>
  </si>
  <si>
    <t xml:space="preserve">6 primeres</t>
  </si>
  <si>
    <t xml:space="preserve">4 últimes</t>
  </si>
  <si>
    <t xml:space="preserve">Introduir número de pàgines correctes</t>
  </si>
  <si>
    <t xml:space="preserve">Nota de 0 a 10</t>
  </si>
  <si>
    <t xml:space="preserve">(6 pàg. màx.)</t>
  </si>
  <si>
    <t xml:space="preserve">Notes de</t>
  </si>
  <si>
    <t xml:space="preserve">A-B-C</t>
  </si>
  <si>
    <t xml:space="preserve">A-B-D</t>
  </si>
  <si>
    <t xml:space="preserve">B-D</t>
  </si>
  <si>
    <t xml:space="preserve">A-B</t>
  </si>
  <si>
    <t xml:space="preserve">B-C</t>
  </si>
  <si>
    <t xml:space="preserve">A-C-D</t>
  </si>
  <si>
    <t xml:space="preserve">A-D</t>
  </si>
  <si>
    <t xml:space="preserve">C-D</t>
  </si>
  <si>
    <t xml:space="preserve">A-C</t>
  </si>
  <si>
    <t xml:space="preserve">Nº Grup Cooperatiu</t>
  </si>
  <si>
    <t xml:space="preserve">Cognoms, Nom</t>
  </si>
  <si>
    <t xml:space="preserve">Nota final projecte</t>
  </si>
  <si>
    <t xml:space="preserve">PROJECTE</t>
  </si>
  <si>
    <t xml:space="preserve">ACTITUDS COOPERATIVES</t>
  </si>
  <si>
    <t xml:space="preserve">Notes sobre 10 a introduir pel professorat responsable d'activitat.</t>
  </si>
  <si>
    <t xml:space="preserve">RÚBRICA</t>
  </si>
  <si>
    <t xml:space="preserve">Àmbit Lingüístic</t>
  </si>
  <si>
    <t xml:space="preserve">Àmbit Socials</t>
  </si>
  <si>
    <t xml:space="preserve">NOTES QUALIFICACIÓ PROJECTE</t>
  </si>
  <si>
    <t xml:space="preserve">Actituds cooperatives</t>
  </si>
  <si>
    <t xml:space="preserve">Producte final</t>
  </si>
  <si>
    <t xml:space="preserve">Quadern de grup (10)</t>
  </si>
  <si>
    <t xml:space="preserve">Quadern de grup</t>
  </si>
  <si>
    <t xml:space="preserve">Actitud personal</t>
  </si>
  <si>
    <t xml:space="preserve">Tasques, activitats, deures, proves</t>
  </si>
  <si>
    <t xml:space="preserve">ÀMBIT Lingüístic</t>
  </si>
  <si>
    <t xml:space="preserve">PRODUCTE FINAL</t>
  </si>
  <si>
    <t xml:space="preserve">Correcció, rigorositat i mètode científic</t>
  </si>
  <si>
    <t xml:space="preserve">El producte final ha estat treballat amb cura però hi ha manca de rigorositat o d’anàlisi científica.</t>
  </si>
  <si>
    <t xml:space="preserve">El producte final ha estat treballat amb criteris de recerca i anàlisi científiques però hi ha alguna manca de cura o rigorositat.</t>
  </si>
  <si>
    <t xml:space="preserve">El producte final ha estat treballat amb cura, rigorositat i criteris de recerca i anàlisi científica.</t>
  </si>
  <si>
    <t xml:space="preserve">Correcció lingüística i expressió</t>
  </si>
  <si>
    <t xml:space="preserve">Hi ha faltes de coherència, cohesió i d’expressió oral (si s’escau).</t>
  </si>
  <si>
    <t xml:space="preserve">L’expressió oral (si s’escau)és adequada en to, entonació i declamació, però hi ha faltes de coherència i/o cohesió.</t>
  </si>
  <si>
    <t xml:space="preserve">El producte final és coherent i cohesionat en la llengua d’expressió triada. L’expressió oral (si s’escau)és en algunes ocasions poc adequada en el to, entonació i/o declamació.</t>
  </si>
  <si>
    <t xml:space="preserve">El producte final és coherent i cohesionat en la llengua d’expressió triada. L’expressió oral (si s’escau)és adequada en to, entonació i declamació.</t>
  </si>
  <si>
    <t xml:space="preserve">Coneixements històrics: fets, música, manifestacions artístiques</t>
  </si>
  <si>
    <t xml:space="preserve">El producte final posa de manifest una no comprensió i/o assimilació dels fets, música i manifestacions artístiques.</t>
  </si>
  <si>
    <t xml:space="preserve">El producte final posa de manifest moltes mancances en el coneixement acurat dels fets ocorreguts, o de la música o de les manifestacions artístiques de l’època.</t>
  </si>
  <si>
    <t xml:space="preserve">El producte final posa de manifest algunes mancances en el coneixement acurat dels fets ocorreguts, o de la música o de les manifestacions artístiques de l’època.</t>
  </si>
  <si>
    <t xml:space="preserve">El producte final posa de manifest un coneixement acurat dels fets ocorreguts, de la música i manifestacions artístiques de l’època.</t>
  </si>
  <si>
    <t xml:space="preserve">Reflexió i posicionament</t>
  </si>
  <si>
    <t xml:space="preserve">El producte final no posa de manifest una reflexió profunda sobre gairebé cap aspecte.</t>
  </si>
  <si>
    <t xml:space="preserve">El producte final posa de manifest mancances en la reflexió profunda sobre la temàtica i, per tant, hi ha incoherències en els posicionaments.</t>
  </si>
  <si>
    <t xml:space="preserve">El producte final posa de manifest una reflexió profunda sobre la temàtica treballada però no tots els membres del grup s’ha posicionat coherentment.</t>
  </si>
  <si>
    <t xml:space="preserve">El producte final posa de manifest una reflexió profunda sobre la temàtica treballada i un posicionament de tots els membres del grup coherent amb la reflexió feta.</t>
  </si>
  <si>
    <t xml:space="preserve">Originalitat i creativitat</t>
  </si>
  <si>
    <t xml:space="preserve">Al producte final li manca originalitat i creativitat.</t>
  </si>
  <si>
    <t xml:space="preserve">Hi ha alguns trets originals i creatius.</t>
  </si>
  <si>
    <t xml:space="preserve">Hi ha molts trets originals i creatius.</t>
  </si>
  <si>
    <t xml:space="preserve">El producte final és original i creatiu.</t>
  </si>
  <si>
    <t xml:space="preserve">ÀMBIT SOCIAL</t>
  </si>
  <si>
    <t xml:space="preserve">Transgènics</t>
  </si>
  <si>
    <t xml:space="preserve">Seràn iguals les empreses actuals que les del futur?</t>
  </si>
  <si>
    <t xml:space="preserve">Les lesions esportives dins del món del hàndbol</t>
  </si>
  <si>
    <t xml:space="preserve">Per què comprem el que comprem?</t>
  </si>
  <si>
    <t xml:space="preserve">Ús del mòbil. Addiccions</t>
  </si>
  <si>
    <t xml:space="preserve">Canvis educatius</t>
  </si>
  <si>
    <t xml:space="preserve">La II Guerra Mundial</t>
  </si>
  <si>
    <t xml:space="preserve">Gemelos. Copias exactas</t>
  </si>
  <si>
    <t xml:space="preserve">Política</t>
  </si>
  <si>
    <t xml:space="preserve">¿Cómo afectan las emociones al cuerpo?</t>
  </si>
  <si>
    <t xml:space="preserve">Projecte adaptat</t>
  </si>
  <si>
    <t xml:space="preserve">Ribes, poble fantasma?</t>
  </si>
  <si>
    <t xml:space="preserve">Joel Albarral</t>
  </si>
  <si>
    <t xml:space="preserve">Lars Saura, Max Soriano</t>
  </si>
  <si>
    <t xml:space="preserve">Iván Casas, Oscar Fernández</t>
  </si>
  <si>
    <t xml:space="preserve">Mia Ortet, Mar Adam</t>
  </si>
  <si>
    <t xml:space="preserve">Èlia Díaz, Laia Carbonell</t>
  </si>
  <si>
    <t xml:space="preserve">Francesc Matínez, Bernat Bredemeyer</t>
  </si>
  <si>
    <t xml:space="preserve">Pablo Martínez, Dídac Domínguez</t>
  </si>
  <si>
    <t xml:space="preserve">Nacho Hidalgo</t>
  </si>
  <si>
    <t xml:space="preserve">Marc Lindner, Miquel Rodríguez</t>
  </si>
  <si>
    <t xml:space="preserve">Marina Toribio, Lucía Aznar</t>
  </si>
  <si>
    <t xml:space="preserve">Aleix Llorente</t>
  </si>
  <si>
    <t xml:space="preserve">Maria Etcheverry Isabella Hertzel</t>
  </si>
  <si>
    <t xml:space="preserve">Abril Villaret</t>
  </si>
  <si>
    <t xml:space="preserve">Alejandro Martin</t>
  </si>
  <si>
    <t xml:space="preserve">Juan Valentín</t>
  </si>
  <si>
    <t xml:space="preserve">Qué tipo de publicidad les atrae a los jóvenes y cómo influye en su imagen?</t>
  </si>
  <si>
    <t xml:space="preserve">El feminisme</t>
  </si>
  <si>
    <t xml:space="preserve">L'extinció de la Televisió</t>
  </si>
  <si>
    <t xml:space="preserve">La influència de la cultura grecoromana en la nostra societat</t>
  </si>
  <si>
    <t xml:space="preserve">Energies renovables</t>
  </si>
  <si>
    <t xml:space="preserve">És millor la vida al camp o a la ciutat?</t>
  </si>
  <si>
    <t xml:space="preserve">La humanitat acceptarà les noves tecnologies?</t>
  </si>
  <si>
    <t xml:space="preserve">El graffitti</t>
  </si>
  <si>
    <t xml:space="preserve">Història dels contes</t>
  </si>
  <si>
    <t xml:space="preserve">Videojocs del futur</t>
  </si>
  <si>
    <t xml:space="preserve">L'esport i l'alimentació</t>
  </si>
  <si>
    <t xml:space="preserve">Les addiccions dels joves</t>
  </si>
  <si>
    <t xml:space="preserve">Les adiccions a les xarxes socials</t>
  </si>
  <si>
    <t xml:space="preserve">Paula Conejo, Julia Lucas</t>
  </si>
  <si>
    <t xml:space="preserve">Ivette Martínez, Miriam Roselló</t>
  </si>
  <si>
    <t xml:space="preserve">Sergio Sánchez, Andreu Martí</t>
  </si>
  <si>
    <t xml:space="preserve">Marçal Sánchez, David Pérez</t>
  </si>
  <si>
    <t xml:space="preserve">Marcelino Justino, Diego Rodríguez</t>
  </si>
  <si>
    <t xml:space="preserve">Pablo Recasens, Alan López</t>
  </si>
  <si>
    <t xml:space="preserve">Adam Restoy, Adriá Bermejo</t>
  </si>
  <si>
    <t xml:space="preserve">Adrá Padilla, Joan Serrano</t>
  </si>
  <si>
    <t xml:space="preserve">Isaac, Segarra, Joan Riera</t>
  </si>
  <si>
    <t xml:space="preserve">Dragos Capraru</t>
  </si>
  <si>
    <t xml:space="preserve">Mireia Cuadrado, Aina Márquez</t>
  </si>
  <si>
    <t xml:space="preserve">Michelle Ibòs, Malena García</t>
  </si>
  <si>
    <t xml:space="preserve">Adrà Frukacz, Octavi Álvarez</t>
  </si>
  <si>
    <t xml:space="preserve">Àmbits Lingüístic i Social</t>
  </si>
  <si>
    <t xml:space="preserve">Notes Individuals i Nota Final per Assignatura</t>
  </si>
  <si>
    <t xml:space="preserve">ALEMANY</t>
  </si>
  <si>
    <t xml:space="preserve">CIÈNCIES SOCIALS</t>
  </si>
  <si>
    <t xml:space="preserve">VISUAL I PLÀSTICA</t>
  </si>
  <si>
    <t xml:space="preserve">MÚSICA</t>
  </si>
  <si>
    <t xml:space="preserve">ÉTICO CÍVICA</t>
  </si>
  <si>
    <t xml:space="preserve">NOTA PROJECTE</t>
  </si>
  <si>
    <t xml:space="preserve">NOTA TRIM 3</t>
  </si>
  <si>
    <t xml:space="preserve">Alegre Alonso , Erika</t>
  </si>
  <si>
    <t xml:space="preserve">Ahrouch el Otmani , Jamal</t>
  </si>
  <si>
    <t xml:space="preserve">Albareda Poveda , Nut</t>
  </si>
  <si>
    <t xml:space="preserve">Alonso Maqueira , Alba Maria</t>
  </si>
  <si>
    <t xml:space="preserve">Alonso Puente , Mar</t>
  </si>
  <si>
    <t xml:space="preserve">Almada Martínez , Jeshua Mathias</t>
  </si>
  <si>
    <t xml:space="preserve">Amorós Casasampere , Martina</t>
  </si>
  <si>
    <t xml:space="preserve">Bejarano Sánchez , Clàudia</t>
  </si>
  <si>
    <t xml:space="preserve">Alonso Jiménez , Paula</t>
  </si>
  <si>
    <t xml:space="preserve">Anoro Mengs , Ester</t>
  </si>
  <si>
    <t xml:space="preserve">Bouzzi , Omar</t>
  </si>
  <si>
    <t xml:space="preserve">Arnau Gimenez , Guillem</t>
  </si>
  <si>
    <t xml:space="preserve">Bayarri Martínez , Ramón</t>
  </si>
  <si>
    <t xml:space="preserve">Cáceres Rodríguez , Judith</t>
  </si>
  <si>
    <t xml:space="preserve">Bello Moës , Maria</t>
  </si>
  <si>
    <t xml:space="preserve">Ben-Ali Bader , Said</t>
  </si>
  <si>
    <t xml:space="preserve">Calderón Espinoza , Jeymert</t>
  </si>
  <si>
    <t xml:space="preserve">Bosch Martínez , Núria</t>
  </si>
  <si>
    <t xml:space="preserve">Bredemeyer León , Jan</t>
  </si>
  <si>
    <t xml:space="preserve">Casas García , Elena</t>
  </si>
  <si>
    <t xml:space="preserve">Cano Espinosa , Alex</t>
  </si>
  <si>
    <t xml:space="preserve">Coll Stover , Noah Shaanan</t>
  </si>
  <si>
    <t xml:space="preserve">Custodio Valderas , Joaquin</t>
  </si>
  <si>
    <t xml:space="preserve">Crespo Rodríguez , Desiré</t>
  </si>
  <si>
    <t xml:space="preserve">Cruz Reyes , Alejandro</t>
  </si>
  <si>
    <t xml:space="preserve">Duarte Requena , Tania</t>
  </si>
  <si>
    <t xml:space="preserve">De Ronne O\'Connor , Emma</t>
  </si>
  <si>
    <t xml:space="preserve">del Fresno Montenegro , Mariam</t>
  </si>
  <si>
    <t xml:space="preserve">Etcheverry Villarreal , Tomas Agustin</t>
  </si>
  <si>
    <t xml:space="preserve">Díaz Roselló , Lluc</t>
  </si>
  <si>
    <t xml:space="preserve">Fargas Gardès , Ivaloo</t>
  </si>
  <si>
    <t xml:space="preserve">Fuster Sogas , Eric</t>
  </si>
  <si>
    <t xml:space="preserve">Díaz-Avilés Jover , Ella</t>
  </si>
  <si>
    <t xml:space="preserve">Fontanals Giménez , Gemma</t>
  </si>
  <si>
    <t xml:space="preserve">Gaya Cristina , Raquel</t>
  </si>
  <si>
    <t xml:space="preserve">Fontanillas Echeverría , Nerea</t>
  </si>
  <si>
    <t xml:space="preserve">Franco Bau , Sergi</t>
  </si>
  <si>
    <t xml:space="preserve">Iniesta González , Pol</t>
  </si>
  <si>
    <t xml:space="preserve">Linares Madera , Axel</t>
  </si>
  <si>
    <t xml:space="preserve">Garcés Pérez , Martí</t>
  </si>
  <si>
    <t xml:space="preserve">Llaó Carreras , Ruth</t>
  </si>
  <si>
    <t xml:space="preserve">Marquez Miret , Guisla</t>
  </si>
  <si>
    <t xml:space="preserve">Jiménez Sánchez , Marta</t>
  </si>
  <si>
    <t xml:space="preserve">Llorente Ballvé , Vinyet</t>
  </si>
  <si>
    <t xml:space="preserve">Mclean Gómez , Nahia Yi</t>
  </si>
  <si>
    <t xml:space="preserve">López Milà , Marc</t>
  </si>
  <si>
    <t xml:space="preserve">Marti - , Joa-J\'Aime Beau</t>
  </si>
  <si>
    <t xml:space="preserve">Montero Martín , Hugo</t>
  </si>
  <si>
    <t xml:space="preserve">Madera Galindo , Miranda</t>
  </si>
  <si>
    <t xml:space="preserve">Martínez Linage , Luis</t>
  </si>
  <si>
    <t xml:space="preserve">Noguera Milla , Bruno</t>
  </si>
  <si>
    <t xml:space="preserve">Mestres Mercader , Arnau</t>
  </si>
  <si>
    <t xml:space="preserve">Mateos Nieto , Joel</t>
  </si>
  <si>
    <t xml:space="preserve">Pastó Miñana , Enid</t>
  </si>
  <si>
    <t xml:space="preserve">Muñoz Roa , Anna</t>
  </si>
  <si>
    <t xml:space="preserve">Meseguer Jiménez , Hugo</t>
  </si>
  <si>
    <t xml:space="preserve">Rey Valderas , Simón</t>
  </si>
  <si>
    <t xml:space="preserve">Nicolas Albareda , Pere</t>
  </si>
  <si>
    <t xml:space="preserve">Mostajo Javillonar , Julian Gil</t>
  </si>
  <si>
    <t xml:space="preserve">Roca Maczynska , Marek</t>
  </si>
  <si>
    <t xml:space="preserve">Roa Recalde , Santiago Gabrie</t>
  </si>
  <si>
    <t xml:space="preserve">Navarro Carrasco , Alex</t>
  </si>
  <si>
    <t xml:space="preserve">Román Rios , Luna Aylén</t>
  </si>
  <si>
    <t xml:space="preserve">Rocha Moya , Evana Iris</t>
  </si>
  <si>
    <t xml:space="preserve">Nicolas Fonoll , Pau</t>
  </si>
  <si>
    <t xml:space="preserve">Rosell Caupena , Unai</t>
  </si>
  <si>
    <t xml:space="preserve">Ruíz Rello , Víctor</t>
  </si>
  <si>
    <t xml:space="preserve">Nieves Zapata , Emilio</t>
  </si>
  <si>
    <t xml:space="preserve">Ryal , India</t>
  </si>
  <si>
    <t xml:space="preserve">Sancho Raja , Carla</t>
  </si>
  <si>
    <t xml:space="preserve">Ortet Canet , Noa</t>
  </si>
  <si>
    <t xml:space="preserve">Santana Cádiz , Marta</t>
  </si>
  <si>
    <t xml:space="preserve">Schito Rivero , Matteo</t>
  </si>
  <si>
    <t xml:space="preserve">Pous Font , Marta</t>
  </si>
  <si>
    <t xml:space="preserve">Solà Arenas , Júlia</t>
  </si>
  <si>
    <t xml:space="preserve">Serrat Cunill , Guillem</t>
  </si>
  <si>
    <t xml:space="preserve">Quintana Jaramillo , Marina</t>
  </si>
  <si>
    <t xml:space="preserve">Thiemich Zárate , Roberto Agustín</t>
  </si>
  <si>
    <t xml:space="preserve">Terrada Martín , Minerva</t>
  </si>
  <si>
    <t xml:space="preserve">Quirós Ganga , Arantxa</t>
  </si>
  <si>
    <t xml:space="preserve">Tome Alvarez , Gadea</t>
  </si>
  <si>
    <t xml:space="preserve">Troya Pino , Marta</t>
  </si>
  <si>
    <t xml:space="preserve">Rastrojo López , Maria</t>
  </si>
  <si>
    <t xml:space="preserve">Trifan , Lucian Dan</t>
  </si>
  <si>
    <t xml:space="preserve">Valderas Castilla , Julia</t>
  </si>
  <si>
    <t xml:space="preserve">Regueiro Porras , Arnau</t>
  </si>
  <si>
    <t xml:space="preserve">Turiel Flores , Lorena</t>
  </si>
  <si>
    <t xml:space="preserve">Valdés Jiménez , Manel</t>
  </si>
  <si>
    <t xml:space="preserve">Ruíz Polonio , Pau</t>
  </si>
  <si>
    <t xml:space="preserve">Valls Morta , Ariadna</t>
  </si>
  <si>
    <t xml:space="preserve">Vidal Cervera , Kay</t>
  </si>
  <si>
    <t xml:space="preserve">Sánchez Hernández , Gerard</t>
  </si>
  <si>
    <t xml:space="preserve">Vidal Uroz , Selva</t>
  </si>
  <si>
    <t xml:space="preserve">Soria Campos , Claudia</t>
  </si>
  <si>
    <t xml:space="preserve">Von Der Borch Seoane , Maxim</t>
  </si>
  <si>
    <t xml:space="preserve">Vázquez González , Joel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</si>
</sst>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\ [$€-1]"/>
    <numFmt numFmtId="166" formatCode="@"/>
    <numFmt numFmtId="167" formatCode="0.00"/>
    <numFmt numFmtId="168" formatCode="#,##0.00"/>
    <numFmt numFmtId="169" formatCode="0%"/>
    <numFmt numFmtId="170" formatCode="H:MM"/>
    <numFmt numFmtId="171" formatCode="D\-M"/>
    <numFmt numFmtId="172" formatCode="0.0"/>
  </numFmts>
  <fonts count="20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name val="Times New Roman"/>
      <family val="0"/>
      <charset val="1"/>
    </font>
    <font>
      <b val="true"/>
      <i val="true"/>
      <sz val="12"/>
      <name val="Times New Roman"/>
      <family val="0"/>
      <charset val="1"/>
    </font>
    <font>
      <b val="true"/>
      <sz val="14"/>
      <name val="Cambria"/>
      <family val="0"/>
      <charset val="1"/>
    </font>
    <font>
      <b val="true"/>
      <sz val="18"/>
      <name val="Times New Roman"/>
      <family val="0"/>
      <charset val="1"/>
    </font>
    <font>
      <sz val="11"/>
      <name val="Cambria"/>
      <family val="0"/>
      <charset val="1"/>
    </font>
    <font>
      <b val="true"/>
      <sz val="14"/>
      <color rgb="FFFFFFFF"/>
      <name val="Cambria"/>
      <family val="0"/>
      <charset val="1"/>
    </font>
    <font>
      <b val="true"/>
      <sz val="18"/>
      <color rgb="FFFFFFFF"/>
      <name val="Cambria"/>
      <family val="0"/>
      <charset val="1"/>
    </font>
    <font>
      <b val="true"/>
      <sz val="8"/>
      <name val="Cambria"/>
      <family val="0"/>
      <charset val="1"/>
    </font>
    <font>
      <b val="true"/>
      <sz val="12"/>
      <name val="Cambria"/>
      <family val="0"/>
      <charset val="1"/>
    </font>
    <font>
      <b val="true"/>
      <sz val="9"/>
      <name val="Cambria"/>
      <family val="0"/>
      <charset val="1"/>
    </font>
    <font>
      <b val="true"/>
      <i val="true"/>
      <sz val="12"/>
      <name val="Cambria"/>
      <family val="0"/>
      <charset val="1"/>
    </font>
    <font>
      <b val="true"/>
      <i val="true"/>
      <sz val="10"/>
      <name val="Cambria"/>
      <family val="0"/>
      <charset val="1"/>
    </font>
    <font>
      <b val="true"/>
      <sz val="10"/>
      <name val="Cambria"/>
      <family val="0"/>
      <charset val="1"/>
    </font>
    <font>
      <sz val="18"/>
      <name val="Cambria"/>
      <family val="0"/>
      <charset val="1"/>
    </font>
    <font>
      <b val="true"/>
      <sz val="18"/>
      <color rgb="FFFFFFFF"/>
      <name val="Arial"/>
      <family val="0"/>
      <charset val="1"/>
    </font>
    <font>
      <b val="true"/>
      <i val="true"/>
      <sz val="11"/>
      <name val="Cambria"/>
      <family val="0"/>
      <charset val="1"/>
    </font>
    <font>
      <i val="true"/>
      <sz val="11"/>
      <name val="Cambria"/>
      <family val="0"/>
      <charset val="1"/>
    </font>
    <font>
      <b val="true"/>
      <sz val="12"/>
      <color rgb="FFCC0000"/>
      <name val="Cambria"/>
      <family val="0"/>
      <charset val="1"/>
    </font>
    <font>
      <b val="true"/>
      <sz val="14"/>
      <name val="Arial"/>
      <family val="0"/>
      <charset val="1"/>
    </font>
    <font>
      <i val="true"/>
      <sz val="10"/>
      <color rgb="FF00FFFF"/>
      <name val="Arial"/>
      <family val="0"/>
      <charset val="1"/>
    </font>
    <font>
      <b val="true"/>
      <sz val="36"/>
      <name val="Cambria"/>
      <family val="0"/>
      <charset val="1"/>
    </font>
    <font>
      <b val="true"/>
      <sz val="11"/>
      <name val="Cambria"/>
      <family val="0"/>
      <charset val="1"/>
    </font>
    <font>
      <sz val="10"/>
      <name val="Cambria"/>
      <family val="0"/>
      <charset val="1"/>
    </font>
    <font>
      <sz val="9"/>
      <name val="Cambria"/>
      <family val="0"/>
      <charset val="1"/>
    </font>
    <font>
      <sz val="11"/>
      <color rgb="FF0000FF"/>
      <name val="Cambria"/>
      <family val="0"/>
      <charset val="1"/>
    </font>
    <font>
      <sz val="9"/>
      <color rgb="FF0000FF"/>
      <name val="Arial"/>
      <family val="0"/>
      <charset val="1"/>
    </font>
    <font>
      <b val="true"/>
      <sz val="9"/>
      <color rgb="FF0000FF"/>
      <name val="Arial"/>
      <family val="0"/>
      <charset val="1"/>
    </font>
    <font>
      <b val="true"/>
      <sz val="9"/>
      <color rgb="FF0000FF"/>
      <name val="Cambria"/>
      <family val="0"/>
      <charset val="1"/>
    </font>
    <font>
      <sz val="9"/>
      <color rgb="FF0000FF"/>
      <name val="Cambria"/>
      <family val="0"/>
      <charset val="1"/>
    </font>
    <font>
      <b val="true"/>
      <sz val="9"/>
      <name val="Arial"/>
      <family val="0"/>
      <charset val="1"/>
    </font>
    <font>
      <sz val="9"/>
      <color rgb="FF000000"/>
      <name val="Arial"/>
      <family val="0"/>
      <charset val="1"/>
    </font>
    <font>
      <b val="true"/>
      <sz val="9"/>
      <color rgb="FF000000"/>
      <name val="Cambria"/>
      <family val="0"/>
      <charset val="1"/>
    </font>
    <font>
      <sz val="9"/>
      <color rgb="FF000000"/>
      <name val="Cambria"/>
      <family val="0"/>
      <charset val="1"/>
    </font>
    <font>
      <i val="true"/>
      <sz val="10"/>
      <name val="Cambria"/>
      <family val="0"/>
      <charset val="1"/>
    </font>
    <font>
      <b val="true"/>
      <sz val="9"/>
      <color rgb="FF000000"/>
      <name val="Arial"/>
      <family val="0"/>
      <charset val="1"/>
    </font>
    <font>
      <sz val="9"/>
      <name val="Arial"/>
      <family val="0"/>
      <charset val="1"/>
    </font>
    <font>
      <sz val="9"/>
      <color rgb="FFCCCCCC"/>
      <name val="Arial"/>
      <family val="0"/>
      <charset val="1"/>
    </font>
    <font>
      <b val="true"/>
      <sz val="11"/>
      <color rgb="FF0000FF"/>
      <name val="Cambria"/>
      <family val="0"/>
      <charset val="1"/>
    </font>
    <font>
      <b val="true"/>
      <sz val="11"/>
      <color rgb="FFFF0000"/>
      <name val="Cambria"/>
      <family val="0"/>
      <charset val="1"/>
    </font>
    <font>
      <b val="true"/>
      <sz val="9"/>
      <color rgb="FFFF0000"/>
      <name val="Cambria"/>
      <family val="0"/>
      <charset val="1"/>
    </font>
    <font>
      <b val="true"/>
      <sz val="11"/>
      <color rgb="FFCC0000"/>
      <name val="Cambria"/>
      <family val="0"/>
      <charset val="1"/>
    </font>
    <font>
      <sz val="12"/>
      <name val="Cambria"/>
      <family val="0"/>
      <charset val="1"/>
    </font>
    <font>
      <i val="true"/>
      <sz val="9"/>
      <color rgb="FF000000"/>
      <name val="Cambria"/>
      <family val="0"/>
      <charset val="1"/>
    </font>
    <font>
      <b val="true"/>
      <sz val="9"/>
      <color rgb="FF000000"/>
      <name val="Calibri"/>
      <family val="0"/>
      <charset val="1"/>
    </font>
    <font>
      <sz val="9"/>
      <color rgb="FF000000"/>
      <name val="Calibri"/>
      <family val="0"/>
      <charset val="1"/>
    </font>
    <font>
      <sz val="11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b val="true"/>
      <i val="true"/>
      <sz val="14"/>
      <color rgb="FFFF0000"/>
      <name val="Cambria"/>
      <family val="0"/>
      <charset val="1"/>
    </font>
    <font>
      <b val="true"/>
      <sz val="10"/>
      <color rgb="FF000000"/>
      <name val="Cambria"/>
      <family val="0"/>
      <charset val="1"/>
    </font>
    <font>
      <sz val="10"/>
      <color rgb="FF000000"/>
      <name val="Cambria"/>
      <family val="0"/>
      <charset val="1"/>
    </font>
    <font>
      <sz val="11"/>
      <color rgb="FF000000"/>
      <name val="Arial"/>
      <family val="0"/>
      <charset val="1"/>
    </font>
    <font>
      <sz val="11"/>
      <color rgb="FFCCCCCC"/>
      <name val="Arial"/>
      <family val="0"/>
      <charset val="1"/>
    </font>
    <font>
      <b val="true"/>
      <i val="true"/>
      <sz val="12"/>
      <color rgb="FFCC0000"/>
      <name val="Cambria"/>
      <family val="0"/>
      <charset val="1"/>
    </font>
    <font>
      <b val="true"/>
      <sz val="14"/>
      <color rgb="FF980000"/>
      <name val="Cambria"/>
      <family val="0"/>
      <charset val="1"/>
    </font>
    <font>
      <b val="true"/>
      <i val="true"/>
      <sz val="9"/>
      <color rgb="FF000000"/>
      <name val="Cambria"/>
      <family val="0"/>
      <charset val="1"/>
    </font>
    <font>
      <b val="true"/>
      <i val="true"/>
      <sz val="10"/>
      <color rgb="FF000000"/>
      <name val="Cambria"/>
      <family val="0"/>
      <charset val="1"/>
    </font>
    <font>
      <b val="true"/>
      <i val="true"/>
      <sz val="12"/>
      <color rgb="FF000000"/>
      <name val="Cambria"/>
      <family val="0"/>
      <charset val="1"/>
    </font>
    <font>
      <b val="true"/>
      <i val="true"/>
      <sz val="10"/>
      <color rgb="FFFFFFFF"/>
      <name val="Cambria"/>
      <family val="0"/>
      <charset val="1"/>
    </font>
    <font>
      <i val="true"/>
      <sz val="10"/>
      <color rgb="FF000000"/>
      <name val="Comic Sans MS"/>
      <family val="0"/>
      <charset val="1"/>
    </font>
    <font>
      <i val="true"/>
      <sz val="12"/>
      <color rgb="FF000000"/>
      <name val="Comic Sans MS"/>
      <family val="0"/>
      <charset val="1"/>
    </font>
    <font>
      <i val="true"/>
      <sz val="10"/>
      <color rgb="FF000000"/>
      <name val="Cambria"/>
      <family val="0"/>
      <charset val="1"/>
    </font>
    <font>
      <b val="true"/>
      <i val="true"/>
      <sz val="14"/>
      <color rgb="FF000000"/>
      <name val="Comic Sans MS"/>
      <family val="0"/>
      <charset val="1"/>
    </font>
    <font>
      <i val="true"/>
      <sz val="9"/>
      <name val="Cambria"/>
      <family val="0"/>
      <charset val="1"/>
    </font>
    <font>
      <b val="true"/>
      <sz val="14"/>
      <name val="Droid Sans"/>
      <family val="0"/>
      <charset val="1"/>
    </font>
    <font>
      <i val="true"/>
      <sz val="9"/>
      <color rgb="FF0000FF"/>
      <name val="Cambria"/>
      <family val="0"/>
      <charset val="1"/>
    </font>
    <font>
      <i val="true"/>
      <sz val="9"/>
      <color rgb="FFFF00FF"/>
      <name val="Cambria"/>
      <family val="0"/>
      <charset val="1"/>
    </font>
    <font>
      <i val="true"/>
      <sz val="9"/>
      <color rgb="FF980000"/>
      <name val="Cambria"/>
      <family val="0"/>
      <charset val="1"/>
    </font>
    <font>
      <b val="true"/>
      <i val="true"/>
      <sz val="14"/>
      <color rgb="FF741B47"/>
      <name val="Cambria"/>
      <family val="0"/>
      <charset val="1"/>
    </font>
    <font>
      <b val="true"/>
      <sz val="11"/>
      <color rgb="FF741B47"/>
      <name val="Cambria"/>
      <family val="0"/>
      <charset val="1"/>
    </font>
    <font>
      <b val="true"/>
      <i val="true"/>
      <sz val="14"/>
      <name val="Cambria"/>
      <family val="0"/>
      <charset val="1"/>
    </font>
    <font>
      <sz val="14"/>
      <name val="Cambria"/>
      <family val="0"/>
      <charset val="1"/>
    </font>
    <font>
      <b val="true"/>
      <sz val="12"/>
      <color rgb="FF0000FF"/>
      <name val="Cambria"/>
      <family val="0"/>
      <charset val="1"/>
    </font>
    <font>
      <b val="true"/>
      <sz val="12"/>
      <name val="Georgia"/>
      <family val="0"/>
      <charset val="1"/>
    </font>
    <font>
      <b val="true"/>
      <i val="true"/>
      <sz val="9"/>
      <color rgb="FF000000"/>
      <name val="Arial"/>
      <family val="0"/>
      <charset val="1"/>
    </font>
    <font>
      <i val="true"/>
      <sz val="11"/>
      <color rgb="FF000000"/>
      <name val="Cambria"/>
      <family val="0"/>
      <charset val="1"/>
    </font>
    <font>
      <b val="true"/>
      <i val="true"/>
      <sz val="11"/>
      <color rgb="FF000000"/>
      <name val="Arial"/>
      <family val="0"/>
      <charset val="1"/>
    </font>
    <font>
      <b val="true"/>
      <sz val="9"/>
      <color rgb="FF980000"/>
      <name val="Cambria"/>
      <family val="0"/>
      <charset val="1"/>
    </font>
    <font>
      <b val="true"/>
      <sz val="10"/>
      <color rgb="FFFFFF00"/>
      <name val="Cambria"/>
      <family val="0"/>
      <charset val="1"/>
    </font>
    <font>
      <b val="true"/>
      <i val="true"/>
      <sz val="10"/>
      <color rgb="FF0000FF"/>
      <name val="Cambria"/>
      <family val="0"/>
      <charset val="1"/>
    </font>
    <font>
      <sz val="10"/>
      <color rgb="FFFFFF00"/>
      <name val="Cambria"/>
      <family val="0"/>
      <charset val="1"/>
    </font>
    <font>
      <b val="true"/>
      <sz val="9"/>
      <color rgb="FFFFFF00"/>
      <name val="Cambria"/>
      <family val="0"/>
      <charset val="1"/>
    </font>
    <font>
      <i val="true"/>
      <sz val="10"/>
      <name val="Nunito"/>
      <family val="0"/>
      <charset val="1"/>
    </font>
    <font>
      <sz val="9"/>
      <color rgb="FFFF0000"/>
      <name val="Cambria"/>
      <family val="0"/>
      <charset val="1"/>
    </font>
    <font>
      <sz val="10"/>
      <color rgb="FF0000FF"/>
      <name val="Cambria"/>
      <family val="0"/>
      <charset val="1"/>
    </font>
    <font>
      <b val="true"/>
      <sz val="10"/>
      <color rgb="FF980000"/>
      <name val="Cambria"/>
      <family val="0"/>
      <charset val="1"/>
    </font>
    <font>
      <b val="true"/>
      <i val="true"/>
      <sz val="11"/>
      <color rgb="FF000000"/>
      <name val="Cambria"/>
      <family val="0"/>
      <charset val="1"/>
    </font>
    <font>
      <sz val="11"/>
      <color rgb="FFFFFFFF"/>
      <name val="Cambria"/>
      <family val="0"/>
      <charset val="1"/>
    </font>
    <font>
      <sz val="11"/>
      <color rgb="FF434343"/>
      <name val="Cambria"/>
      <family val="0"/>
      <charset val="1"/>
    </font>
    <font>
      <sz val="11"/>
      <color rgb="FFFF0000"/>
      <name val="Cambria"/>
      <family val="0"/>
      <charset val="1"/>
    </font>
    <font>
      <b val="true"/>
      <sz val="24"/>
      <name val="Cambria"/>
      <family val="0"/>
      <charset val="1"/>
    </font>
    <font>
      <b val="true"/>
      <sz val="12"/>
      <color rgb="FF000000"/>
      <name val="Cambria"/>
      <family val="0"/>
      <charset val="1"/>
    </font>
    <font>
      <b val="true"/>
      <sz val="10"/>
      <color rgb="FF0B5394"/>
      <name val="Cambria"/>
      <family val="0"/>
      <charset val="1"/>
    </font>
    <font>
      <b val="true"/>
      <sz val="12"/>
      <color rgb="FF980000"/>
      <name val="Verdana"/>
      <family val="0"/>
      <charset val="1"/>
    </font>
    <font>
      <b val="true"/>
      <sz val="12"/>
      <color rgb="FF20124D"/>
      <name val="Cambria"/>
      <family val="0"/>
      <charset val="1"/>
    </font>
    <font>
      <b val="true"/>
      <sz val="14"/>
      <color rgb="FF000000"/>
      <name val="Cambria"/>
      <family val="0"/>
      <charset val="1"/>
    </font>
    <font>
      <i val="true"/>
      <sz val="12"/>
      <color rgb="FF666666"/>
      <name val="Cambria"/>
      <family val="0"/>
      <charset val="1"/>
    </font>
    <font>
      <b val="true"/>
      <sz val="10"/>
      <color rgb="FFFF0000"/>
      <name val="Cambria"/>
      <family val="0"/>
      <charset val="1"/>
    </font>
    <font>
      <b val="true"/>
      <sz val="12"/>
      <color rgb="FF990000"/>
      <name val="Cambria"/>
      <family val="0"/>
      <charset val="1"/>
    </font>
    <font>
      <b val="true"/>
      <sz val="14"/>
      <color rgb="FFFF00FF"/>
      <name val="Cambria"/>
      <family val="0"/>
      <charset val="1"/>
    </font>
    <font>
      <b val="true"/>
      <i val="true"/>
      <sz val="12"/>
      <color rgb="FF980000"/>
      <name val="Cambria"/>
      <family val="0"/>
      <charset val="1"/>
    </font>
    <font>
      <b val="true"/>
      <sz val="12"/>
      <color rgb="FFFFFFFF"/>
      <name val="Cambria"/>
      <family val="0"/>
      <charset val="1"/>
    </font>
    <font>
      <i val="true"/>
      <sz val="10"/>
      <color rgb="FFFF00FF"/>
      <name val="Cambria"/>
      <family val="0"/>
      <charset val="1"/>
    </font>
    <font>
      <b val="true"/>
      <sz val="12"/>
      <name val="Verdana"/>
      <family val="0"/>
      <charset val="1"/>
    </font>
    <font>
      <b val="true"/>
      <i val="true"/>
      <sz val="9"/>
      <color rgb="FF741B47"/>
      <name val="Cambria"/>
      <family val="0"/>
      <charset val="1"/>
    </font>
    <font>
      <i val="true"/>
      <sz val="11"/>
      <name val="Arial"/>
      <family val="0"/>
      <charset val="1"/>
    </font>
    <font>
      <i val="true"/>
      <sz val="11"/>
      <name val="Verdana"/>
      <family val="0"/>
      <charset val="1"/>
    </font>
    <font>
      <i val="true"/>
      <sz val="9"/>
      <color rgb="FF741B47"/>
      <name val="Cambria"/>
      <family val="0"/>
      <charset val="1"/>
    </font>
    <font>
      <i val="true"/>
      <sz val="9"/>
      <color rgb="FFC27BA0"/>
      <name val="Cambria"/>
      <family val="0"/>
      <charset val="1"/>
    </font>
    <font>
      <i val="true"/>
      <sz val="9"/>
      <color rgb="FF4C1130"/>
      <name val="Cambria"/>
      <family val="0"/>
      <charset val="1"/>
    </font>
    <font>
      <b val="true"/>
      <sz val="9"/>
      <name val="Verdana"/>
      <family val="0"/>
      <charset val="1"/>
    </font>
    <font>
      <sz val="11"/>
      <name val="Verdana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8"/>
      <name val="Cambria"/>
      <family val="0"/>
      <charset val="1"/>
    </font>
    <font>
      <b val="true"/>
      <i val="true"/>
      <sz val="11"/>
      <color rgb="FF783F04"/>
      <name val="Cambria"/>
      <family val="0"/>
      <charset val="1"/>
    </font>
    <font>
      <b val="true"/>
      <sz val="12"/>
      <color rgb="FF980000"/>
      <name val="Cambria"/>
      <family val="0"/>
      <charset val="1"/>
    </font>
    <font>
      <b val="true"/>
      <sz val="12"/>
      <color rgb="FFFF0000"/>
      <name val="Cambria"/>
      <family val="0"/>
      <charset val="1"/>
    </font>
    <font>
      <b val="true"/>
      <sz val="12"/>
      <color rgb="FFFF9900"/>
      <name val="Cambria"/>
      <family val="0"/>
      <charset val="1"/>
    </font>
    <font>
      <b val="true"/>
      <sz val="11"/>
      <color rgb="FF9900FF"/>
      <name val="Cambria"/>
      <family val="0"/>
      <charset val="1"/>
    </font>
    <font>
      <b val="true"/>
      <sz val="11"/>
      <color rgb="FF666666"/>
      <name val="Cambria"/>
      <family val="0"/>
      <charset val="1"/>
    </font>
    <font>
      <b val="true"/>
      <i val="true"/>
      <sz val="14"/>
      <color rgb="FF000000"/>
      <name val="Cambria"/>
      <family val="0"/>
      <charset val="1"/>
    </font>
    <font>
      <b val="true"/>
      <i val="true"/>
      <sz val="14"/>
      <color rgb="FFFFFFFF"/>
      <name val="Cambria"/>
      <family val="0"/>
      <charset val="1"/>
    </font>
    <font>
      <b val="true"/>
      <i val="true"/>
      <sz val="14"/>
      <color rgb="FF000000"/>
      <name val="Arial"/>
      <family val="0"/>
      <charset val="1"/>
    </font>
    <font>
      <b val="true"/>
      <i val="true"/>
      <sz val="18"/>
      <color rgb="FFFF0000"/>
      <name val="Cambria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4"/>
      <color rgb="FF000000"/>
      <name val="Arial"/>
      <family val="0"/>
      <charset val="1"/>
    </font>
    <font>
      <b val="true"/>
      <i val="true"/>
      <sz val="10"/>
      <color rgb="FFEFEFEF"/>
      <name val="Cambria"/>
      <family val="0"/>
      <charset val="1"/>
    </font>
    <font>
      <b val="true"/>
      <i val="true"/>
      <sz val="14"/>
      <color rgb="FFFFFF00"/>
      <name val="Cambria"/>
      <family val="0"/>
      <charset val="1"/>
    </font>
    <font>
      <b val="true"/>
      <sz val="24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sz val="10"/>
      <color rgb="FFCC0000"/>
      <name val="Arial"/>
      <family val="0"/>
      <charset val="1"/>
    </font>
    <font>
      <sz val="11"/>
      <color rgb="FFCC0000"/>
      <name val="Cambria"/>
      <family val="0"/>
      <charset val="1"/>
    </font>
    <font>
      <i val="true"/>
      <sz val="11"/>
      <color rgb="FFFFFFFF"/>
      <name val="Cambria"/>
      <family val="0"/>
      <charset val="1"/>
    </font>
    <font>
      <sz val="12"/>
      <color rgb="FF0000FF"/>
      <name val="Arial"/>
      <family val="0"/>
      <charset val="1"/>
    </font>
    <font>
      <sz val="12"/>
      <color rgb="FFFFFFFF"/>
      <name val="Cambria"/>
      <family val="0"/>
      <charset val="1"/>
    </font>
    <font>
      <sz val="11"/>
      <color rgb="FF000000"/>
      <name val="Calibri"/>
      <family val="0"/>
      <charset val="1"/>
    </font>
    <font>
      <b val="true"/>
      <i val="true"/>
      <sz val="18"/>
      <name val="Cambria"/>
      <family val="0"/>
      <charset val="1"/>
    </font>
    <font>
      <i val="true"/>
      <sz val="12"/>
      <name val="Cambria"/>
      <family val="0"/>
      <charset val="1"/>
    </font>
    <font>
      <b val="true"/>
      <sz val="12"/>
      <color rgb="FF1C4587"/>
      <name val="Cambria"/>
      <family val="0"/>
      <charset val="1"/>
    </font>
    <font>
      <i val="true"/>
      <sz val="11"/>
      <color rgb="FF1C4587"/>
      <name val="Cambria"/>
      <family val="0"/>
      <charset val="1"/>
    </font>
    <font>
      <i val="true"/>
      <sz val="12"/>
      <color rgb="FF000000"/>
      <name val="Cambria"/>
      <family val="0"/>
      <charset val="1"/>
    </font>
    <font>
      <b val="true"/>
      <sz val="12"/>
      <color rgb="FF674EA7"/>
      <name val="Cambria"/>
      <family val="0"/>
      <charset val="1"/>
    </font>
    <font>
      <i val="true"/>
      <sz val="11"/>
      <color rgb="FF674EA7"/>
      <name val="Cambria"/>
      <family val="0"/>
      <charset val="1"/>
    </font>
    <font>
      <sz val="24"/>
      <color rgb="FF000000"/>
      <name val="Cambria"/>
      <family val="0"/>
      <charset val="1"/>
    </font>
    <font>
      <i val="true"/>
      <sz val="12"/>
      <color rgb="FFCC0000"/>
      <name val="Cambria"/>
      <family val="0"/>
      <charset val="1"/>
    </font>
    <font>
      <i val="true"/>
      <sz val="11"/>
      <color rgb="FF0000FF"/>
      <name val="Cambria"/>
      <family val="0"/>
      <charset val="1"/>
    </font>
    <font>
      <b val="true"/>
      <i val="true"/>
      <sz val="11"/>
      <color rgb="FF1C4587"/>
      <name val="Cambria"/>
      <family val="0"/>
      <charset val="1"/>
    </font>
    <font>
      <b val="true"/>
      <i val="true"/>
      <sz val="11"/>
      <color rgb="FF674EA7"/>
      <name val="Cambria"/>
      <family val="0"/>
      <charset val="1"/>
    </font>
    <font>
      <i val="true"/>
      <sz val="12"/>
      <color rgb="FF0C343D"/>
      <name val="Cambria"/>
      <family val="0"/>
      <charset val="1"/>
    </font>
    <font>
      <b val="true"/>
      <i val="true"/>
      <sz val="11"/>
      <color rgb="FF1155CC"/>
      <name val="Cambria"/>
      <family val="0"/>
      <charset val="1"/>
    </font>
    <font>
      <i val="true"/>
      <sz val="11"/>
      <color rgb="FF073763"/>
      <name val="Cambria"/>
      <family val="0"/>
      <charset val="1"/>
    </font>
    <font>
      <i val="true"/>
      <sz val="10"/>
      <color rgb="FF980000"/>
      <name val="Cambria"/>
      <family val="0"/>
      <charset val="1"/>
    </font>
    <font>
      <b val="true"/>
      <sz val="24"/>
      <color rgb="FFCC0000"/>
      <name val="Cambria"/>
      <family val="0"/>
      <charset val="1"/>
    </font>
    <font>
      <sz val="12"/>
      <color rgb="FF0000FF"/>
      <name val="Cambria"/>
      <family val="0"/>
      <charset val="1"/>
    </font>
    <font>
      <b val="true"/>
      <sz val="18"/>
      <color rgb="FF980000"/>
      <name val="Cambria"/>
      <family val="0"/>
      <charset val="1"/>
    </font>
    <font>
      <i val="true"/>
      <sz val="10"/>
      <color rgb="FF0C343D"/>
      <name val="Cambria"/>
      <family val="0"/>
      <charset val="1"/>
    </font>
    <font>
      <i val="true"/>
      <sz val="12"/>
      <color rgb="FF1C4587"/>
      <name val="Cambria"/>
      <family val="0"/>
      <charset val="1"/>
    </font>
    <font>
      <i val="true"/>
      <sz val="12"/>
      <color rgb="FF674EA7"/>
      <name val="Cambria"/>
      <family val="0"/>
      <charset val="1"/>
    </font>
    <font>
      <b val="true"/>
      <sz val="10"/>
      <color rgb="FF0000FF"/>
      <name val="Cambria"/>
      <family val="0"/>
      <charset val="1"/>
    </font>
    <font>
      <b val="true"/>
      <sz val="14"/>
      <color rgb="FF0000FF"/>
      <name val="Cambria"/>
      <family val="0"/>
      <charset val="1"/>
    </font>
    <font>
      <b val="true"/>
      <sz val="11"/>
      <color rgb="FF000000"/>
      <name val="Times New Roman"/>
      <family val="0"/>
      <charset val="1"/>
    </font>
    <font>
      <b val="true"/>
      <sz val="10"/>
      <color rgb="FF000000"/>
      <name val="Times New Roman"/>
      <family val="0"/>
      <charset val="1"/>
    </font>
    <font>
      <b val="true"/>
      <i val="true"/>
      <sz val="12"/>
      <color rgb="FFFFFFFF"/>
      <name val="Cambria"/>
      <family val="0"/>
      <charset val="1"/>
    </font>
    <font>
      <b val="true"/>
      <i val="true"/>
      <sz val="10"/>
      <color rgb="FFFF0000"/>
      <name val="Cambria"/>
      <family val="0"/>
      <charset val="1"/>
    </font>
    <font>
      <b val="true"/>
      <i val="true"/>
      <sz val="11"/>
      <color rgb="FFFF0000"/>
      <name val="Cambria"/>
      <family val="0"/>
      <charset val="1"/>
    </font>
    <font>
      <b val="true"/>
      <i val="true"/>
      <sz val="12"/>
      <color rgb="FFFF0000"/>
      <name val="Cambria"/>
      <family val="0"/>
      <charset val="1"/>
    </font>
    <font>
      <b val="true"/>
      <i val="true"/>
      <sz val="8"/>
      <color rgb="FFFF0000"/>
      <name val="Cambria"/>
      <family val="0"/>
      <charset val="1"/>
    </font>
    <font>
      <b val="true"/>
      <i val="true"/>
      <sz val="9"/>
      <color rgb="FFFF0000"/>
      <name val="Cambria"/>
      <family val="0"/>
      <charset val="1"/>
    </font>
    <font>
      <b val="true"/>
      <i val="true"/>
      <sz val="6"/>
      <color rgb="FFFF0000"/>
      <name val="Cambria"/>
      <family val="0"/>
      <charset val="1"/>
    </font>
    <font>
      <b val="true"/>
      <i val="true"/>
      <sz val="8"/>
      <color rgb="FF666666"/>
      <name val="Cambria"/>
      <family val="0"/>
      <charset val="1"/>
    </font>
    <font>
      <b val="true"/>
      <sz val="11"/>
      <color rgb="FF1155CC"/>
      <name val="Cambria"/>
      <family val="0"/>
      <charset val="1"/>
    </font>
    <font>
      <i val="true"/>
      <sz val="10"/>
      <color rgb="FF1155CC"/>
      <name val="Cambria"/>
      <family val="0"/>
      <charset val="1"/>
    </font>
    <font>
      <b val="true"/>
      <i val="true"/>
      <sz val="10"/>
      <color rgb="FF45818E"/>
      <name val="Cambria"/>
      <family val="0"/>
      <charset val="1"/>
    </font>
    <font>
      <i val="true"/>
      <sz val="10"/>
      <color rgb="FF45818E"/>
      <name val="Cambria"/>
      <family val="0"/>
      <charset val="1"/>
    </font>
    <font>
      <b val="true"/>
      <sz val="9"/>
      <color rgb="FFFF00FF"/>
      <name val="Cambria"/>
      <family val="0"/>
      <charset val="1"/>
    </font>
    <font>
      <b val="true"/>
      <sz val="12"/>
      <color rgb="FFFF00FF"/>
      <name val="Cambria"/>
      <family val="0"/>
      <charset val="1"/>
    </font>
    <font>
      <i val="true"/>
      <sz val="12"/>
      <color rgb="FFFF00FF"/>
      <name val="Cambria"/>
      <family val="0"/>
      <charset val="1"/>
    </font>
    <font>
      <b val="true"/>
      <sz val="11"/>
      <color rgb="FF000000"/>
      <name val="Cambria"/>
      <family val="0"/>
      <charset val="1"/>
    </font>
    <font>
      <sz val="14"/>
      <color rgb="FF0000FF"/>
      <name val="Cambria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i val="true"/>
      <sz val="11"/>
      <color rgb="FF980000"/>
      <name val="Cambria"/>
      <family val="0"/>
      <charset val="1"/>
    </font>
    <font>
      <b val="true"/>
      <i val="true"/>
      <sz val="18"/>
      <color rgb="FF000000"/>
      <name val="Comic Sans MS"/>
      <family val="0"/>
      <charset val="1"/>
    </font>
    <font>
      <b val="true"/>
      <i val="true"/>
      <sz val="7"/>
      <color rgb="FFFF0000"/>
      <name val="Cambria"/>
      <family val="0"/>
      <charset val="1"/>
    </font>
    <font>
      <b val="true"/>
      <i val="true"/>
      <sz val="14"/>
      <color rgb="FF0000FF"/>
      <name val="Cambria"/>
      <family val="0"/>
      <charset val="1"/>
    </font>
    <font>
      <b val="true"/>
      <sz val="12"/>
      <color rgb="FF000000"/>
      <name val="Calibri"/>
      <family val="0"/>
      <charset val="1"/>
    </font>
    <font>
      <b val="true"/>
      <i val="true"/>
      <sz val="14"/>
      <color rgb="FF000000"/>
      <name val="Droid Serif"/>
      <family val="0"/>
      <charset val="1"/>
    </font>
    <font>
      <b val="true"/>
      <sz val="14"/>
      <color rgb="FF9900FF"/>
      <name val="Droid Serif"/>
      <family val="0"/>
      <charset val="1"/>
    </font>
    <font>
      <b val="true"/>
      <i val="true"/>
      <sz val="10"/>
      <color rgb="FF434343"/>
      <name val="Cambria"/>
      <family val="0"/>
      <charset val="1"/>
    </font>
    <font>
      <b val="true"/>
      <sz val="14"/>
      <color rgb="FFFFFFFF"/>
      <name val="Droid Serif"/>
      <family val="0"/>
      <charset val="1"/>
    </font>
    <font>
      <b val="true"/>
      <i val="true"/>
      <sz val="10"/>
      <color rgb="FF980000"/>
      <name val="Cambria"/>
      <family val="0"/>
      <charset val="1"/>
    </font>
    <font>
      <sz val="10"/>
      <color rgb="FF00FFFF"/>
      <name val="Arial"/>
      <family val="0"/>
      <charset val="1"/>
    </font>
    <font>
      <sz val="10"/>
      <color rgb="FFFFFF00"/>
      <name val="Arial"/>
      <family val="0"/>
      <charset val="1"/>
    </font>
    <font>
      <sz val="10"/>
      <color rgb="FF4A86E8"/>
      <name val="Arial"/>
      <family val="0"/>
      <charset val="1"/>
    </font>
    <font>
      <sz val="10"/>
      <color rgb="FF38761D"/>
      <name val="Arial"/>
      <family val="0"/>
      <charset val="1"/>
    </font>
    <font>
      <sz val="10"/>
      <color rgb="FFFFE599"/>
      <name val="Arial"/>
      <family val="0"/>
      <charset val="1"/>
    </font>
    <font>
      <sz val="11"/>
      <color rgb="FF000000"/>
      <name val="Times New Roman"/>
      <family val="0"/>
      <charset val="1"/>
    </font>
  </fonts>
  <fills count="58">
    <fill>
      <patternFill patternType="none"/>
    </fill>
    <fill>
      <patternFill patternType="gray125"/>
    </fill>
    <fill>
      <patternFill patternType="solid">
        <fgColor rgb="FFFFF2CC"/>
        <bgColor rgb="FFFCE5CD"/>
      </patternFill>
    </fill>
    <fill>
      <patternFill patternType="solid">
        <fgColor rgb="FFF3F3F3"/>
        <bgColor rgb="FFEFEFEF"/>
      </patternFill>
    </fill>
    <fill>
      <patternFill patternType="solid">
        <fgColor rgb="FFCFE2F3"/>
        <bgColor rgb="FFD0E0E3"/>
      </patternFill>
    </fill>
    <fill>
      <patternFill patternType="solid">
        <fgColor rgb="FF434343"/>
        <bgColor rgb="FF646468"/>
      </patternFill>
    </fill>
    <fill>
      <patternFill patternType="solid">
        <fgColor rgb="FF000000"/>
        <bgColor rgb="FF321B73"/>
      </patternFill>
    </fill>
    <fill>
      <patternFill patternType="solid">
        <fgColor rgb="FF0000FF"/>
        <bgColor rgb="FF321B73"/>
      </patternFill>
    </fill>
    <fill>
      <patternFill patternType="solid">
        <fgColor rgb="FFFCE5CD"/>
        <bgColor rgb="FFFCE8B2"/>
      </patternFill>
    </fill>
    <fill>
      <patternFill patternType="solid">
        <fgColor rgb="FFEFEFEF"/>
        <bgColor rgb="FFF3F3F3"/>
      </patternFill>
    </fill>
    <fill>
      <patternFill patternType="solid">
        <fgColor rgb="FFD0E0E3"/>
        <bgColor rgb="FFCFE2F3"/>
      </patternFill>
    </fill>
    <fill>
      <patternFill patternType="solid">
        <fgColor rgb="FFA2C4C9"/>
        <bgColor rgb="FF9FC5E8"/>
      </patternFill>
    </fill>
    <fill>
      <patternFill patternType="solid">
        <fgColor rgb="FF8E7CC3"/>
        <bgColor rgb="FF999999"/>
      </patternFill>
    </fill>
    <fill>
      <patternFill patternType="solid">
        <fgColor rgb="FFEAD1DC"/>
        <bgColor rgb="FFF4CCCC"/>
      </patternFill>
    </fill>
    <fill>
      <patternFill patternType="solid">
        <fgColor rgb="FFC9DAF8"/>
        <bgColor rgb="FFCFE2F3"/>
      </patternFill>
    </fill>
    <fill>
      <patternFill patternType="solid">
        <fgColor rgb="FFF4CCCC"/>
        <bgColor rgb="FFF4C7C3"/>
      </patternFill>
    </fill>
    <fill>
      <patternFill patternType="solid">
        <fgColor rgb="FFD9EAD3"/>
        <bgColor rgb="FFD0E0E3"/>
      </patternFill>
    </fill>
    <fill>
      <patternFill patternType="solid">
        <fgColor rgb="FFD9D9D9"/>
        <bgColor rgb="FFD9D2E9"/>
      </patternFill>
    </fill>
    <fill>
      <patternFill patternType="solid">
        <fgColor rgb="FFD9D2E9"/>
        <bgColor rgb="FFD9D9D9"/>
      </patternFill>
    </fill>
    <fill>
      <patternFill patternType="solid">
        <fgColor rgb="FFFFFFFF"/>
        <bgColor rgb="FFF3F3F3"/>
      </patternFill>
    </fill>
    <fill>
      <patternFill patternType="solid">
        <fgColor rgb="FFA64D79"/>
        <bgColor rgb="FFC83A28"/>
      </patternFill>
    </fill>
    <fill>
      <patternFill patternType="solid">
        <fgColor rgb="FFB6D9AC"/>
        <bgColor rgb="FFCCCCCC"/>
      </patternFill>
    </fill>
    <fill>
      <patternFill patternType="solid">
        <fgColor rgb="FFEA9999"/>
        <bgColor rgb="FFD5A6BD"/>
      </patternFill>
    </fill>
    <fill>
      <patternFill patternType="solid">
        <fgColor rgb="FF321B73"/>
        <bgColor rgb="FF434343"/>
      </patternFill>
    </fill>
    <fill>
      <patternFill patternType="solid">
        <fgColor rgb="FF999999"/>
        <bgColor rgb="FF74A69C"/>
      </patternFill>
    </fill>
    <fill>
      <patternFill patternType="solid">
        <fgColor rgb="FFE6B8AF"/>
        <bgColor rgb="FFF4C7C3"/>
      </patternFill>
    </fill>
    <fill>
      <patternFill patternType="solid">
        <fgColor rgb="FFDD7E6B"/>
        <bgColor rgb="FFE06666"/>
      </patternFill>
    </fill>
    <fill>
      <patternFill patternType="solid">
        <fgColor rgb="FFF9CB9C"/>
        <bgColor rgb="FFF4C7C3"/>
      </patternFill>
    </fill>
    <fill>
      <patternFill patternType="solid">
        <fgColor rgb="FFFFE599"/>
        <bgColor rgb="FFFCE8B2"/>
      </patternFill>
    </fill>
    <fill>
      <patternFill patternType="solid">
        <fgColor rgb="FFA4C2F4"/>
        <bgColor rgb="FF9FC5E8"/>
      </patternFill>
    </fill>
    <fill>
      <patternFill patternType="solid">
        <fgColor rgb="FF9FC5E8"/>
        <bgColor rgb="FFA4C2F4"/>
      </patternFill>
    </fill>
    <fill>
      <patternFill patternType="solid">
        <fgColor rgb="FFB4A7D6"/>
        <bgColor rgb="FFB7B7B7"/>
      </patternFill>
    </fill>
    <fill>
      <patternFill patternType="solid">
        <fgColor rgb="FFD5A6BD"/>
        <bgColor rgb="FFE6B8AF"/>
      </patternFill>
    </fill>
    <fill>
      <patternFill patternType="solid">
        <fgColor rgb="FFC83A28"/>
        <bgColor rgb="FFA64D79"/>
      </patternFill>
    </fill>
    <fill>
      <patternFill patternType="solid">
        <fgColor rgb="FFE06666"/>
        <bgColor rgb="FFDD7E6B"/>
      </patternFill>
    </fill>
    <fill>
      <patternFill patternType="mediumGray">
        <fgColor rgb="FFF3C135"/>
        <bgColor rgb="FFE6B8AF"/>
      </patternFill>
    </fill>
    <fill>
      <patternFill patternType="solid">
        <fgColor rgb="FFFFD966"/>
        <bgColor rgb="FFFFE599"/>
      </patternFill>
    </fill>
    <fill>
      <patternFill patternType="solid">
        <fgColor rgb="FF93C47D"/>
        <bgColor rgb="FFA2C4C9"/>
      </patternFill>
    </fill>
    <fill>
      <patternFill patternType="darkGray">
        <fgColor rgb="FF74A69C"/>
        <bgColor rgb="FF6EA3E7"/>
      </patternFill>
    </fill>
    <fill>
      <patternFill patternType="solid">
        <fgColor rgb="FF6EA3E7"/>
        <bgColor rgb="FF74A69C"/>
      </patternFill>
    </fill>
    <fill>
      <patternFill patternType="darkGray">
        <fgColor rgb="FF6EA3E7"/>
        <bgColor rgb="FF74A69C"/>
      </patternFill>
    </fill>
    <fill>
      <patternFill patternType="solid">
        <fgColor rgb="FFC27BA0"/>
        <bgColor rgb="FFDD7E6B"/>
      </patternFill>
    </fill>
    <fill>
      <patternFill patternType="solid">
        <fgColor rgb="FF9D0300"/>
        <bgColor rgb="FFCC0000"/>
      </patternFill>
    </fill>
    <fill>
      <patternFill patternType="solid">
        <fgColor rgb="FFCC0000"/>
        <bgColor rgb="FF9D0300"/>
      </patternFill>
    </fill>
    <fill>
      <patternFill patternType="mediumGray">
        <fgColor rgb="FFF79502"/>
        <bgColor rgb="FFDD7E6B"/>
      </patternFill>
    </fill>
    <fill>
      <patternFill patternType="solid">
        <fgColor rgb="FFF3C135"/>
        <bgColor rgb="FFFFD966"/>
      </patternFill>
    </fill>
    <fill>
      <patternFill patternType="solid">
        <fgColor rgb="FFCCCCCC"/>
        <bgColor rgb="FFD9D2E9"/>
      </patternFill>
    </fill>
    <fill>
      <patternFill patternType="solid">
        <fgColor rgb="FFB7B7B7"/>
        <bgColor rgb="FFB4A7D6"/>
      </patternFill>
    </fill>
    <fill>
      <patternFill patternType="solid">
        <fgColor rgb="FF4886E4"/>
        <bgColor rgb="FF6EA3E7"/>
      </patternFill>
    </fill>
    <fill>
      <patternFill patternType="solid">
        <fgColor rgb="FF00FF00"/>
        <bgColor rgb="FF00FFFF"/>
      </patternFill>
    </fill>
    <fill>
      <patternFill patternType="solid">
        <fgColor rgb="FFFFFF00"/>
        <bgColor rgb="FFFFD966"/>
      </patternFill>
    </fill>
    <fill>
      <patternFill patternType="solid">
        <fgColor rgb="FFFF0000"/>
        <bgColor rgb="FFCC0000"/>
      </patternFill>
    </fill>
    <fill>
      <patternFill patternType="solid">
        <fgColor rgb="FF7B4701"/>
        <bgColor rgb="FF434343"/>
      </patternFill>
    </fill>
    <fill>
      <patternFill patternType="solid">
        <fgColor rgb="FF646468"/>
        <bgColor rgb="FF434343"/>
      </patternFill>
    </fill>
    <fill>
      <patternFill patternType="solid">
        <fgColor rgb="FFFF00FF"/>
        <bgColor rgb="FFFF0000"/>
      </patternFill>
    </fill>
    <fill>
      <patternFill patternType="darkGray">
        <fgColor rgb="FFF79502"/>
        <bgColor rgb="FFDD7E6B"/>
      </patternFill>
    </fill>
    <fill>
      <patternFill patternType="solid">
        <fgColor rgb="FFF79502"/>
        <bgColor rgb="FFF3C135"/>
      </patternFill>
    </fill>
    <fill>
      <patternFill patternType="solid">
        <fgColor rgb="FF6E1841"/>
        <bgColor rgb="FF9D0300"/>
      </patternFill>
    </fill>
  </fills>
  <borders count="11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ck"/>
      <top/>
      <bottom style="medium"/>
      <diagonal/>
    </border>
    <border diagonalUp="false" diagonalDown="false">
      <left style="thick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dotted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dotted"/>
      <bottom style="dotted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dotted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dotted"/>
      <top/>
      <bottom/>
      <diagonal/>
    </border>
    <border diagonalUp="false" diagonalDown="false">
      <left style="dotted"/>
      <right/>
      <top/>
      <bottom/>
      <diagonal/>
    </border>
    <border diagonalUp="false" diagonalDown="false">
      <left/>
      <right style="dotted"/>
      <top/>
      <bottom/>
      <diagonal/>
    </border>
    <border diagonalUp="false" diagonalDown="false">
      <left style="dotted"/>
      <right style="medium"/>
      <top/>
      <bottom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medium"/>
      <right style="dotted"/>
      <top/>
      <bottom style="medium"/>
      <diagonal/>
    </border>
    <border diagonalUp="false" diagonalDown="false">
      <left style="dotted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dotted"/>
      <top/>
      <bottom style="medium"/>
      <diagonal/>
    </border>
    <border diagonalUp="false" diagonalDown="false">
      <left style="dotted"/>
      <right style="medium"/>
      <top/>
      <bottom style="medium"/>
      <diagonal/>
    </border>
    <border diagonalUp="false" diagonalDown="false">
      <left style="dotted"/>
      <right style="dotted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/>
      <right/>
      <top style="thick"/>
      <bottom style="thin"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 style="thin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 style="thick"/>
      <right style="thin"/>
      <top/>
      <bottom style="thick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/>
      <right style="thin"/>
      <top style="thin"/>
      <bottom style="thick"/>
      <diagonal/>
    </border>
    <border diagonalUp="false" diagonalDown="false">
      <left style="hair"/>
      <right style="hair"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/>
      <bottom style="thick"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 style="hair"/>
      <top/>
      <bottom style="thick"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/>
      <right style="thick"/>
      <top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/>
      <top style="thick"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ck"/>
      <right/>
      <top style="medium"/>
      <bottom style="thin"/>
      <diagonal/>
    </border>
    <border diagonalUp="false" diagonalDown="false">
      <left style="thick"/>
      <right style="medium"/>
      <top style="medium"/>
      <bottom style="thin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ck"/>
      <right/>
      <top style="thin"/>
      <bottom style="medium"/>
      <diagonal/>
    </border>
    <border diagonalUp="false" diagonalDown="false">
      <left style="thick"/>
      <right style="thick"/>
      <top style="thin"/>
      <bottom style="medium"/>
      <diagonal/>
    </border>
    <border diagonalUp="false" diagonalDown="false">
      <left style="thick"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ck"/>
      <right/>
      <top/>
      <bottom style="thin"/>
      <diagonal/>
    </border>
    <border diagonalUp="false" diagonalDown="false">
      <left style="thick"/>
      <right style="thick"/>
      <top style="thin"/>
      <bottom/>
      <diagonal/>
    </border>
    <border diagonalUp="false" diagonalDown="false">
      <left style="medium"/>
      <right style="thick"/>
      <top style="medium"/>
      <bottom style="medium"/>
      <diagonal/>
    </border>
    <border diagonalUp="false" diagonalDown="false">
      <left style="thick"/>
      <right style="thick"/>
      <top style="medium"/>
      <bottom style="medium"/>
      <diagonal/>
    </border>
    <border diagonalUp="false" diagonalDown="false">
      <left style="thick"/>
      <right style="medium"/>
      <top style="medium"/>
      <bottom style="medium"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/>
      <top style="thick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1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1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1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1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1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1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0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1" fillId="1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9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1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1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2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1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2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2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8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5" fillId="2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2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9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2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1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1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1" fillId="1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1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1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2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18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18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2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2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2" fillId="2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2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38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5" fillId="2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2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4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2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5" fillId="2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2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1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8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1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6" fillId="1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2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5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7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8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1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4" fillId="1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1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19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4" fillId="19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4" fillId="1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1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1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1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7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17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9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2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3" fillId="9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1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8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1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8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1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2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8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1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1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9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3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31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3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3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3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3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3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3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38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39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4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1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11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9" fillId="41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4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4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4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4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9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9" fillId="45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5" fillId="1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6" fillId="4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9" fillId="2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1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1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21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1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2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3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3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1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9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3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7" fillId="2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19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19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0" fillId="19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1" fillId="5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27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1" fillId="5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3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1" fillId="5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4" fillId="27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5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21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21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21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2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2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2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21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2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22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1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1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12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12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1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12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12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3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6" fillId="32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32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41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41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41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41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32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41" borderId="3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41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41" borderId="3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41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32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9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6" fillId="13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6" fillId="0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7" fillId="4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4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3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3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4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4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3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3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6" fillId="13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6" fillId="0" borderId="4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8" fillId="9" borderId="4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6" fillId="13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6" fillId="0" borderId="4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9" fillId="9" borderId="4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7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3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3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3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4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4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9" borderId="4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1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1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2" fillId="2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7" fontId="71" fillId="2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1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1" fillId="2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1" fillId="2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1" fillId="28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1" fillId="28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1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5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5" fillId="5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5" fillId="5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5" fillId="5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3" fillId="4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4" fillId="47" borderId="5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1" fillId="47" borderId="5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4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7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4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4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19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5" fillId="19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7" fontId="12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6" fillId="1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7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8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1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3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4" fillId="2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5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4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2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2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2" fillId="2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2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2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0" fillId="5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1" fillId="7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2" fillId="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35" fillId="4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5" fillId="4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5" fillId="5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5" fillId="5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5" fillId="1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3" fillId="2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3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5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1" fillId="3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5" fillId="2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5" fillId="24" borderId="5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4" fillId="52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5" fillId="24" borderId="4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24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5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2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35" fillId="4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5" fillId="4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5" fillId="5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5" fillId="5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5" fillId="2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5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6" fillId="1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6" fillId="5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5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26" fillId="1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6" fillId="5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85" fillId="1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7" fillId="5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6" fillId="1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6" fillId="5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5" borderId="5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5" borderId="5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1" fillId="32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8" fillId="32" borderId="5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8" fillId="32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8" fillId="3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32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7" fillId="32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7" fillId="3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13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4" fillId="1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6" fillId="5" borderId="5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8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6" fillId="19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9" fillId="1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5" fillId="1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9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5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4" fillId="1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4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4" fillId="2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4" fillId="1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4" fillId="1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1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27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6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1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8" fillId="16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1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0" fillId="5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8" fillId="1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8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8" fillId="3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8" fillId="3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8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2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8" fillId="2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8" fillId="2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8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8" fillId="4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8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8" fillId="1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8" fillId="19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9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9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19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7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9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3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9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19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1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1" fillId="8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8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8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19" borderId="5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19" borderId="5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9" fillId="28" borderId="5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9" fillId="19" borderId="5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9" fillId="53" borderId="5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9" fillId="28" borderId="5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1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9" fillId="32" borderId="5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1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13" borderId="5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1" fillId="31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9" fillId="14" borderId="5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17" borderId="5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10" borderId="5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9" fillId="16" borderId="5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19" borderId="5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21" borderId="5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9" fillId="29" borderId="5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2" fillId="2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15" borderId="5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17" borderId="5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19" borderId="5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19" borderId="6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53" borderId="6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19" borderId="6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17" borderId="6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38" borderId="6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9" fillId="19" borderId="6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19" borderId="6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53" borderId="6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19" borderId="6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19" borderId="6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1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1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5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3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3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3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4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18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7" fillId="1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5" fillId="1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6" fillId="1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1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1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5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8" fillId="1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9" fillId="1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8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0" fillId="8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1" fillId="2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5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1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9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16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2" fillId="2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3" fillId="2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3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1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2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7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17" borderId="5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4" fillId="6" borderId="5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5" fillId="19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54" borderId="5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5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8" fillId="1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4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5" fillId="16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16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6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9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07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6" fillId="1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47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07" fillId="4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4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9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07" fillId="9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17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5" fillId="1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8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8" fillId="8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9" fillId="8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4" fillId="6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4" fillId="6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2" fillId="9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2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5" fillId="16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1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10" fillId="9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1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0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4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6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10" fillId="46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4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1" fillId="4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0" fillId="4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5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46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46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12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6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4" fillId="6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4" fillId="6" borderId="5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04" fillId="6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19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4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2" fillId="1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1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92" fillId="1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92" fillId="1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3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9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7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4" fillId="9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7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9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3" fillId="4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4" fillId="4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7" fillId="4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4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15" fillId="4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5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9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7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4" fillId="6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4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7" fillId="9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8" fillId="1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7" fillId="4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7" fillId="46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9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7" fillId="19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9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7" fillId="9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9" fillId="1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0" fillId="1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6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2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1" fillId="4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1" fillId="46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4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3" fillId="5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9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1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4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4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4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4" fillId="6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24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24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4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5" fillId="5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6" fillId="5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7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8" fillId="4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9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0" fillId="5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2" fillId="2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2" fillId="3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2" fillId="3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3" fillId="1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3" fillId="28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3" fillId="2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3" fillId="3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33" fillId="3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3" fillId="3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4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8" fillId="2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8" fillId="3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8" fillId="3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5" fillId="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2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8" fillId="7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8" fillId="7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6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3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3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7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3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3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1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8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8" fillId="1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1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8" fillId="2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8" fillId="3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38" fillId="2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8" fillId="13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8" fillId="28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8" fillId="3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9" fillId="1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0" fillId="1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2" fillId="2" borderId="5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5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3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4" fillId="2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4" fillId="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5" fillId="8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7" fillId="42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6" fillId="19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4" fillId="50" borderId="6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7" fillId="4" borderId="6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8" fillId="8" borderId="6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7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2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8" fillId="17" borderId="6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1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9" fillId="19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0" fillId="19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1" fillId="19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8" fillId="19" borderId="6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7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2" fillId="18" borderId="7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2" fillId="18" borderId="7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7" borderId="7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9" borderId="4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6" fillId="19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1" fillId="19" borderId="7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8" fillId="19" borderId="7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7" borderId="7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9" borderId="7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2" fillId="10" borderId="7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21" borderId="7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2" fillId="10" borderId="7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7" fillId="19" borderId="8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6" fillId="19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4" fillId="50" borderId="5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7" fillId="4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2" fillId="18" borderId="8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2" fillId="10" borderId="8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8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8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8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8" fillId="19" borderId="6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8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3" fillId="1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9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2" fillId="2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1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5" fillId="8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4" fillId="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3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3" fillId="21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45" fillId="37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8" fillId="1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4" fillId="5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5" fillId="5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5" fillId="17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6" fillId="1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8" fillId="2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8" fillId="3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7" fillId="1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1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1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8" fillId="1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8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9" fillId="2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9" fillId="2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7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0" fillId="3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0" fillId="3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4" fillId="5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8" fillId="3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6" fillId="1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3" fillId="3" borderId="8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3" fillId="3" borderId="6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1" fillId="9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62" fillId="9" borderId="8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2" fillId="9" borderId="8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3" fillId="3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4" fillId="14" borderId="8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4" fillId="1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4" fillId="14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4" fillId="18" borderId="7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4" fillId="1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4" fillId="1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4" fillId="14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4" fillId="18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4" fillId="18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3" fillId="1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1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14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18" borderId="7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5" fillId="6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8" fontId="124" fillId="6" borderId="8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6" fillId="45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7" fillId="45" borderId="9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8" fillId="36" borderId="9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9" fillId="45" borderId="9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6" fillId="36" borderId="9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9" fillId="36" borderId="9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6" fillId="36" borderId="9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9" fillId="45" borderId="9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7" fillId="45" borderId="9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8" fillId="36" borderId="9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0" fillId="36" borderId="9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1" fillId="36" borderId="9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6" fillId="45" borderId="9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7" fillId="36" borderId="9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0" fillId="45" borderId="9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9" fillId="45" borderId="9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9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2" fillId="1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18" borderId="9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14" borderId="9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18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18" borderId="9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1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1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18" borderId="9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2" fillId="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9" borderId="9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3" fillId="9" borderId="9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74" fillId="17" borderId="9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4" fillId="17" borderId="9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4" fillId="5" borderId="9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4" fillId="17" borderId="9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4" fillId="17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4" fillId="17" borderId="9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3" fillId="9" borderId="6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74" fillId="5" borderId="10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4" fillId="5" borderId="10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4" fillId="5" borderId="10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4" fillId="46" borderId="10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4" fillId="46" borderId="10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4" fillId="46" borderId="10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4" fillId="46" borderId="7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4" fillId="46" borderId="9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7" borderId="10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5" fillId="17" borderId="3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76" fillId="17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6" fillId="17" borderId="10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6" fillId="17" borderId="10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6" fillId="17" borderId="8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6" fillId="1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6" fillId="17" borderId="9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5" fillId="3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76" fillId="3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6" fillId="3" borderId="8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6" fillId="3" borderId="10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7" fillId="2" borderId="3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78" fillId="2" borderId="10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8" fillId="2" borderId="10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9" fillId="2" borderId="10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8" fillId="2" borderId="1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8" fillId="19" borderId="1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0" fillId="17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5" fillId="1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1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2" fillId="1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4" fillId="19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4" fillId="1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0" fillId="9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5" fillId="9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1" fillId="1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0" fillId="17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0" fillId="24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5" fillId="2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0" fillId="24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5" fillId="2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9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6" fillId="19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15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4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8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13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6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2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7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8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1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1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9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1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2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3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4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5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6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7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8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9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2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1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2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3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2" fillId="1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7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1" fillId="2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62" fillId="2" borderId="1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7" fillId="1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2" fillId="14" borderId="8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3" fillId="1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2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2" fillId="1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2" fillId="18" borderId="7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0" fillId="14" borderId="8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0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0" fillId="1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0" fillId="18" borderId="7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0" fillId="1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0" fillId="1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0" fillId="14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0" fillId="1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0" fillId="1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0" fillId="18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4" fillId="9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5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0" fillId="45" borderId="9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6" fillId="45" borderId="9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6" fillId="36" borderId="9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2" fillId="47" borderId="5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87" fillId="4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7" fillId="47" borderId="7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7" fillId="4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7" fillId="4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7" fillId="4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9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5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1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6" borderId="1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6" borderId="1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6" borderId="1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9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0" fillId="1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9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0" fillId="13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6" borderId="7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7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6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4" fillId="6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19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5" fillId="4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8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9" fillId="18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0" fillId="1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0" fillId="1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2" fillId="32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2" fillId="3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2" fillId="2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2" fillId="2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2" fillId="2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2" fillId="1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2" fillId="2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2" fillId="3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1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3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3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1" fillId="13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1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1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1" fillId="16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1" fillId="8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1" fillId="1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4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2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3" fillId="1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94" fillId="3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4" fillId="3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5" fillId="3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95" fillId="3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6" fillId="2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6" fillId="2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6" fillId="2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6" fillId="2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7" fillId="2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97" fillId="2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8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8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3" fillId="2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33" fillId="2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3" fillId="3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3" fillId="3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4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9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3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1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1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1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3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1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1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3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1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3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5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5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5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7" fillId="6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1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1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3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3" fillId="1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1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3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3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3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3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3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42">
    <dxf>
      <fill>
        <patternFill>
          <bgColor rgb="FFB7E1CD"/>
        </patternFill>
      </fill>
    </dxf>
    <dxf>
      <font>
        <b val="1"/>
        <color rgb="FFFFFF00"/>
      </font>
      <fill>
        <patternFill>
          <bgColor rgb="FFCC0000"/>
        </patternFill>
      </fill>
    </dxf>
    <dxf>
      <fill>
        <patternFill>
          <bgColor rgb="FFF9CB9C"/>
        </patternFill>
      </fill>
    </dxf>
    <dxf>
      <font>
        <color rgb="FFFFFF00"/>
      </font>
      <fill>
        <patternFill>
          <bgColor rgb="FF6D9EEB"/>
        </patternFill>
      </fill>
    </dxf>
    <dxf>
      <fill>
        <patternFill>
          <bgColor rgb="FFFFFFFF"/>
        </patternFill>
      </fill>
    </dxf>
    <dxf>
      <fill>
        <patternFill>
          <bgColor rgb="FFE6B8AF"/>
        </patternFill>
      </fill>
    </dxf>
    <dxf>
      <fill>
        <patternFill>
          <bgColor rgb="FFF4CCCC"/>
        </patternFill>
      </fill>
    </dxf>
    <dxf>
      <fill>
        <patternFill>
          <bgColor rgb="FFFFF2CC"/>
        </patternFill>
      </fill>
    </dxf>
    <dxf>
      <fill>
        <patternFill>
          <bgColor rgb="FFD9EAD3"/>
        </patternFill>
      </fill>
    </dxf>
    <dxf>
      <fill>
        <patternFill>
          <bgColor rgb="FFD0E0E3"/>
        </patternFill>
      </fill>
    </dxf>
    <dxf>
      <fill>
        <patternFill>
          <bgColor rgb="FFC9DAF8"/>
        </patternFill>
      </fill>
    </dxf>
    <dxf>
      <fill>
        <patternFill>
          <bgColor rgb="FFEA9999"/>
        </patternFill>
      </fill>
    </dxf>
    <dxf>
      <fill>
        <patternFill>
          <bgColor rgb="FFFFE599"/>
        </patternFill>
      </fill>
    </dxf>
    <dxf>
      <fill>
        <patternFill>
          <bgColor rgb="FFB6D7A8"/>
        </patternFill>
      </fill>
    </dxf>
    <dxf>
      <fill>
        <patternFill>
          <bgColor rgb="FFA2C4C9"/>
        </patternFill>
      </fill>
    </dxf>
    <dxf>
      <fill>
        <patternFill>
          <bgColor rgb="FFA4C2F4"/>
        </patternFill>
      </fill>
    </dxf>
    <dxf>
      <fill>
        <patternFill>
          <bgColor rgb="FFD5A6BD"/>
        </patternFill>
      </fill>
    </dxf>
    <dxf>
      <fill>
        <patternFill>
          <bgColor rgb="FFB4A7D6"/>
        </patternFill>
      </fill>
    </dxf>
    <dxf>
      <fill>
        <patternFill>
          <bgColor rgb="FFD9D2E9"/>
        </patternFill>
      </fill>
    </dxf>
    <dxf>
      <fill>
        <patternFill>
          <bgColor rgb="FFDD7E6B"/>
        </patternFill>
      </fill>
    </dxf>
    <dxf>
      <fill>
        <patternFill>
          <bgColor rgb="FFFCE5CD"/>
        </patternFill>
      </fill>
    </dxf>
    <dxf>
      <font>
        <b val="1"/>
        <color rgb="FFFF0000"/>
      </font>
      <fill>
        <patternFill>
          <bgColor rgb="FFFCE8B2"/>
        </patternFill>
      </fill>
    </dxf>
    <dxf>
      <font>
        <b val="1"/>
        <color rgb="FFFF0000"/>
      </font>
      <fill>
        <patternFill>
          <bgColor rgb="FFFFFF00"/>
        </patternFill>
      </fill>
    </dxf>
    <dxf>
      <font>
        <b val="1"/>
      </font>
      <fill>
        <patternFill>
          <bgColor rgb="FF4A86E8"/>
        </patternFill>
      </fill>
    </dxf>
    <dxf>
      <font>
        <b val="1"/>
        <color rgb="FF000000"/>
      </font>
      <fill>
        <patternFill>
          <bgColor rgb="FF00FF00"/>
        </patternFill>
      </fill>
    </dxf>
    <dxf>
      <font>
        <b val="1"/>
        <color rgb="FF000000"/>
      </font>
      <fill>
        <patternFill>
          <bgColor rgb="FFFFFF00"/>
        </patternFill>
      </fill>
    </dxf>
    <dxf>
      <font>
        <b val="1"/>
        <color rgb="FF000000"/>
      </font>
      <fill>
        <patternFill>
          <bgColor rgb="FFFF0000"/>
        </patternFill>
      </fill>
    </dxf>
    <dxf>
      <font>
        <b val="1"/>
        <color rgb="FFFF0000"/>
      </font>
      <fill>
        <patternFill>
          <bgColor rgb="FF999999"/>
        </patternFill>
      </fill>
    </dxf>
    <dxf>
      <font>
        <b val="1"/>
        <color rgb="FFFFFF00"/>
      </font>
      <fill>
        <patternFill>
          <bgColor rgb="FF783F04"/>
        </patternFill>
      </fill>
    </dxf>
    <dxf>
      <fill>
        <patternFill>
          <bgColor rgb="00FFFFFF"/>
        </patternFill>
      </fill>
    </dxf>
    <dxf>
      <font>
        <b val="1"/>
        <color rgb="FFFF0000"/>
      </font>
      <fill>
        <patternFill>
          <bgColor rgb="FFF4C7C3"/>
        </patternFill>
      </fill>
    </dxf>
    <dxf>
      <font>
        <b val="1"/>
        <color rgb="FFC53929"/>
      </font>
      <fill>
        <patternFill>
          <bgColor rgb="FF000000"/>
        </patternFill>
      </fill>
    </dxf>
    <dxf>
      <font>
        <b val="1"/>
        <color rgb="FFC53929"/>
      </font>
      <fill>
        <patternFill>
          <bgColor rgb="00FFFFFF"/>
        </patternFill>
      </fill>
    </dxf>
    <dxf>
      <font>
        <b val="1"/>
        <color rgb="FF0000FF"/>
      </font>
      <fill>
        <patternFill>
          <bgColor rgb="00FFFFFF"/>
        </patternFill>
      </fill>
    </dxf>
    <dxf>
      <font>
        <color rgb="FF0000FF"/>
      </font>
      <fill>
        <patternFill>
          <bgColor rgb="FFFFF2CC"/>
        </patternFill>
      </fill>
    </dxf>
    <dxf>
      <font>
        <b val="1"/>
        <color rgb="FF0000FF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i val="1"/>
        <color rgb="FFFF0000"/>
      </font>
      <fill>
        <patternFill>
          <bgColor rgb="FFF4C7C3"/>
        </patternFill>
      </fill>
    </dxf>
    <dxf>
      <font>
        <color rgb="FFF09300"/>
      </font>
      <fill>
        <patternFill>
          <bgColor rgb="FFFCE5CD"/>
        </patternFill>
      </fill>
    </dxf>
    <dxf>
      <font>
        <b val="1"/>
        <color rgb="FFC53929"/>
      </font>
      <fill>
        <patternFill>
          <bgColor rgb="FFF1C232"/>
        </patternFill>
      </fill>
    </dxf>
    <dxf>
      <font>
        <b val="1"/>
        <i val="1"/>
        <color rgb="FF7F6000"/>
      </font>
      <fill>
        <patternFill>
          <bgColor rgb="00FFFFFF"/>
        </patternFill>
      </fill>
    </dxf>
    <dxf>
      <font>
        <b val="1"/>
        <i val="1"/>
        <color rgb="FFFF0000"/>
      </font>
      <fill>
        <patternFill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D0300"/>
      <rgbColor rgb="FFD9D9D9"/>
      <rgbColor rgb="FFFFE599"/>
      <rgbColor rgb="FFC27BA0"/>
      <rgbColor rgb="FFF4CCCC"/>
      <rgbColor rgb="FFD5A6BD"/>
      <rgbColor rgb="FFB7B7B7"/>
      <rgbColor rgb="FF8E7CC3"/>
      <rgbColor rgb="FF6EA3E7"/>
      <rgbColor rgb="FFA64D79"/>
      <rgbColor rgb="FFFFF2CC"/>
      <rgbColor rgb="FFCFE2F3"/>
      <rgbColor rgb="FF6E1841"/>
      <rgbColor rgb="FFDD7E6B"/>
      <rgbColor rgb="FFE6B8AF"/>
      <rgbColor rgb="FFC9DAF8"/>
      <rgbColor rgb="FFF3F3F3"/>
      <rgbColor rgb="FFF4C7C3"/>
      <rgbColor rgb="FFFFD966"/>
      <rgbColor rgb="FFB6D9AC"/>
      <rgbColor rgb="FFEAD1DC"/>
      <rgbColor rgb="FFCC0000"/>
      <rgbColor rgb="FFCCCCCC"/>
      <rgbColor rgb="FFFCE5CD"/>
      <rgbColor rgb="FFA4C2F4"/>
      <rgbColor rgb="FFEFEFEF"/>
      <rgbColor rgb="FFD9EAD3"/>
      <rgbColor rgb="FFFCE8B2"/>
      <rgbColor rgb="FF9FC5E8"/>
      <rgbColor rgb="FFEA9999"/>
      <rgbColor rgb="FFB4A7D6"/>
      <rgbColor rgb="FFF9CB9C"/>
      <rgbColor rgb="FF4886E4"/>
      <rgbColor rgb="FFA2C4C9"/>
      <rgbColor rgb="FF93C47D"/>
      <rgbColor rgb="FFF3C135"/>
      <rgbColor rgb="FFF79502"/>
      <rgbColor rgb="FFE06666"/>
      <rgbColor rgb="FF646468"/>
      <rgbColor rgb="FF999999"/>
      <rgbColor rgb="FF0C4297"/>
      <rgbColor rgb="FF74A69C"/>
      <rgbColor rgb="FFD0E0E3"/>
      <rgbColor rgb="FFD9D2E9"/>
      <rgbColor rgb="FF7B4701"/>
      <rgbColor rgb="FFC83A28"/>
      <rgbColor rgb="FF321B73"/>
      <rgbColor rgb="FF43434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A64D79"/>
    <pageSetUpPr fitToPage="false"/>
  </sheetPr>
  <dimension ref="A1:BH1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9" ySplit="3" topLeftCell="J4" activePane="bottomRight" state="frozen"/>
      <selection pane="topLeft" activeCell="A1" activeCellId="0" sqref="A1"/>
      <selection pane="topRight" activeCell="J1" activeCellId="0" sqref="J1"/>
      <selection pane="bottomLeft" activeCell="A4" activeCellId="0" sqref="A4"/>
      <selection pane="bottomRight" activeCell="J4" activeCellId="0" sqref="J4"/>
    </sheetView>
  </sheetViews>
  <sheetFormatPr defaultRowHeight="15.75" outlineLevelRow="0" outlineLevelCol="0"/>
  <cols>
    <col collapsed="false" customWidth="true" hidden="false" outlineLevel="0" max="1" min="1" style="0" width="6.29"/>
    <col collapsed="false" customWidth="true" hidden="false" outlineLevel="0" max="2" min="2" style="0" width="5.14"/>
    <col collapsed="false" customWidth="true" hidden="false" outlineLevel="0" max="3" min="3" style="0" width="32.14"/>
    <col collapsed="false" customWidth="true" hidden="false" outlineLevel="0" max="4" min="4" style="0" width="5.57"/>
    <col collapsed="false" customWidth="true" hidden="false" outlineLevel="0" max="5" min="5" style="0" width="51.71"/>
    <col collapsed="false" customWidth="true" hidden="false" outlineLevel="0" max="6" min="6" style="0" width="7.29"/>
    <col collapsed="false" customWidth="true" hidden="false" outlineLevel="0" max="7" min="7" style="0" width="16.29"/>
    <col collapsed="false" customWidth="true" hidden="true" outlineLevel="0" max="8" min="8" style="0" width="6.29"/>
    <col collapsed="false" customWidth="true" hidden="true" outlineLevel="0" max="9" min="9" style="0" width="50.29"/>
    <col collapsed="false" customWidth="true" hidden="false" outlineLevel="0" max="10" min="10" style="0" width="1.58"/>
    <col collapsed="false" customWidth="true" hidden="false" outlineLevel="0" max="11" min="11" style="0" width="33"/>
    <col collapsed="false" customWidth="true" hidden="false" outlineLevel="0" max="12" min="12" style="0" width="5.29"/>
    <col collapsed="false" customWidth="true" hidden="false" outlineLevel="0" max="13" min="13" style="0" width="26.13"/>
    <col collapsed="false" customWidth="true" hidden="false" outlineLevel="0" max="14" min="14" style="0" width="23.87"/>
    <col collapsed="false" customWidth="true" hidden="false" outlineLevel="0" max="15" min="15" style="0" width="33"/>
    <col collapsed="false" customWidth="true" hidden="false" outlineLevel="0" max="16" min="16" style="0" width="5.29"/>
    <col collapsed="false" customWidth="true" hidden="false" outlineLevel="0" max="17" min="17" style="0" width="29.29"/>
    <col collapsed="false" customWidth="true" hidden="true" outlineLevel="0" max="18" min="18" style="0" width="1.58"/>
    <col collapsed="false" customWidth="true" hidden="true" outlineLevel="0" max="19" min="19" style="0" width="4.71"/>
    <col collapsed="false" customWidth="true" hidden="true" outlineLevel="0" max="20" min="20" style="0" width="28.3"/>
    <col collapsed="false" customWidth="true" hidden="true" outlineLevel="0" max="21" min="21" style="0" width="22.01"/>
    <col collapsed="false" customWidth="true" hidden="true" outlineLevel="0" max="22" min="22" style="0" width="2.99"/>
    <col collapsed="false" customWidth="true" hidden="true" outlineLevel="0" max="23" min="23" style="0" width="26.86"/>
    <col collapsed="false" customWidth="true" hidden="true" outlineLevel="0" max="24" min="24" style="0" width="29.71"/>
    <col collapsed="false" customWidth="true" hidden="true" outlineLevel="0" max="25" min="25" style="0" width="2.99"/>
    <col collapsed="false" customWidth="true" hidden="true" outlineLevel="0" max="26" min="26" style="0" width="27.86"/>
    <col collapsed="false" customWidth="true" hidden="true" outlineLevel="0" max="27" min="27" style="0" width="38.57"/>
    <col collapsed="false" customWidth="true" hidden="true" outlineLevel="0" max="28" min="28" style="0" width="2.99"/>
    <col collapsed="false" customWidth="true" hidden="true" outlineLevel="0" max="29" min="29" style="0" width="26.29"/>
    <col collapsed="false" customWidth="true" hidden="true" outlineLevel="0" max="30" min="30" style="0" width="39.01"/>
    <col collapsed="false" customWidth="true" hidden="true" outlineLevel="0" max="31" min="31" style="0" width="2.99"/>
    <col collapsed="false" customWidth="true" hidden="true" outlineLevel="0" max="32" min="32" style="0" width="27.3"/>
    <col collapsed="false" customWidth="true" hidden="true" outlineLevel="0" max="33" min="33" style="0" width="24"/>
    <col collapsed="false" customWidth="true" hidden="true" outlineLevel="0" max="34" min="34" style="0" width="2.99"/>
    <col collapsed="false" customWidth="true" hidden="true" outlineLevel="0" max="35" min="35" style="0" width="22.7"/>
    <col collapsed="false" customWidth="true" hidden="true" outlineLevel="0" max="36" min="36" style="0" width="20.14"/>
    <col collapsed="false" customWidth="true" hidden="true" outlineLevel="0" max="39" min="37" style="0" width="9.29"/>
    <col collapsed="false" customWidth="true" hidden="false" outlineLevel="0" max="60" min="40" style="0" width="9.29"/>
    <col collapsed="false" customWidth="true" hidden="false" outlineLevel="0" max="1025" min="61" style="0" width="14.43"/>
  </cols>
  <sheetData>
    <row r="1" customFormat="false" ht="15.75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/>
      <c r="G1" s="3"/>
      <c r="H1" s="4" t="s">
        <v>3</v>
      </c>
      <c r="I1" s="4"/>
      <c r="J1" s="5"/>
      <c r="K1" s="6" t="s">
        <v>4</v>
      </c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customFormat="false" ht="15.75" hidden="false" customHeight="true" outlineLevel="0" collapsed="false">
      <c r="A2" s="1"/>
      <c r="B2" s="1"/>
      <c r="C2" s="2"/>
      <c r="D2" s="2"/>
      <c r="E2" s="8" t="s">
        <v>5</v>
      </c>
      <c r="F2" s="8"/>
      <c r="G2" s="8"/>
      <c r="H2" s="4"/>
      <c r="I2" s="4"/>
      <c r="J2" s="9"/>
      <c r="K2" s="10" t="s">
        <v>6</v>
      </c>
      <c r="L2" s="10"/>
      <c r="M2" s="10"/>
      <c r="N2" s="10"/>
      <c r="O2" s="10"/>
      <c r="P2" s="10"/>
      <c r="Q2" s="10"/>
      <c r="R2" s="10"/>
      <c r="S2" s="10"/>
      <c r="T2" s="10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customFormat="false" ht="15.75" hidden="false" customHeight="true" outlineLevel="0" collapsed="false">
      <c r="A3" s="12" t="s">
        <v>7</v>
      </c>
      <c r="B3" s="13" t="s">
        <v>8</v>
      </c>
      <c r="C3" s="13"/>
      <c r="D3" s="14" t="s">
        <v>9</v>
      </c>
      <c r="E3" s="15" t="s">
        <v>10</v>
      </c>
      <c r="F3" s="16" t="s">
        <v>11</v>
      </c>
      <c r="G3" s="16" t="s">
        <v>12</v>
      </c>
      <c r="H3" s="17" t="s">
        <v>13</v>
      </c>
      <c r="I3" s="17"/>
      <c r="J3" s="9"/>
      <c r="R3" s="18"/>
      <c r="S3" s="19"/>
      <c r="T3" s="20" t="s">
        <v>14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customFormat="false" ht="15.75" hidden="false" customHeight="true" outlineLevel="0" collapsed="false">
      <c r="A4" s="12"/>
      <c r="B4" s="13"/>
      <c r="C4" s="13"/>
      <c r="D4" s="14"/>
      <c r="E4" s="15"/>
      <c r="F4" s="16"/>
      <c r="G4" s="16"/>
      <c r="H4" s="21" t="s">
        <v>15</v>
      </c>
      <c r="I4" s="22" t="s">
        <v>16</v>
      </c>
      <c r="J4" s="23"/>
      <c r="K4" s="24" t="s">
        <v>17</v>
      </c>
      <c r="L4" s="24"/>
      <c r="M4" s="24"/>
      <c r="N4" s="24"/>
      <c r="O4" s="24"/>
      <c r="P4" s="24"/>
      <c r="Q4" s="24"/>
      <c r="R4" s="25"/>
      <c r="S4" s="26"/>
      <c r="T4" s="27" t="s">
        <v>18</v>
      </c>
      <c r="U4" s="27"/>
      <c r="V4" s="26"/>
      <c r="W4" s="27" t="s">
        <v>19</v>
      </c>
      <c r="X4" s="27"/>
      <c r="Y4" s="26"/>
      <c r="Z4" s="27" t="s">
        <v>20</v>
      </c>
      <c r="AA4" s="27"/>
      <c r="AB4" s="26"/>
      <c r="AC4" s="27" t="s">
        <v>21</v>
      </c>
      <c r="AD4" s="27"/>
      <c r="AE4" s="26"/>
      <c r="AF4" s="27" t="s">
        <v>22</v>
      </c>
      <c r="AG4" s="27"/>
      <c r="AH4" s="26"/>
      <c r="AI4" s="27" t="s">
        <v>23</v>
      </c>
      <c r="AJ4" s="27"/>
    </row>
    <row r="5" customFormat="false" ht="16.5" hidden="false" customHeight="true" outlineLevel="0" collapsed="false">
      <c r="A5" s="28" t="s">
        <v>24</v>
      </c>
      <c r="B5" s="29" t="n">
        <v>1</v>
      </c>
      <c r="C5" s="30" t="s">
        <v>25</v>
      </c>
      <c r="D5" s="31" t="n">
        <v>7</v>
      </c>
      <c r="E5" s="32" t="s">
        <v>26</v>
      </c>
      <c r="F5" s="33" t="n">
        <v>11</v>
      </c>
      <c r="G5" s="34" t="s">
        <v>27</v>
      </c>
      <c r="H5" s="35"/>
      <c r="I5" s="36"/>
      <c r="J5" s="23"/>
      <c r="K5" s="37"/>
      <c r="L5" s="38" t="s">
        <v>28</v>
      </c>
      <c r="M5" s="39"/>
      <c r="N5" s="40"/>
      <c r="O5" s="41"/>
      <c r="P5" s="42" t="s">
        <v>28</v>
      </c>
      <c r="Q5" s="43"/>
      <c r="R5" s="25"/>
      <c r="S5" s="44"/>
      <c r="T5" s="45" t="e">
        <f aca="false">#REF!</f>
        <v>#REF!</v>
      </c>
      <c r="U5" s="46"/>
      <c r="V5" s="47"/>
      <c r="W5" s="45" t="e">
        <f aca="false">#REF!</f>
        <v>#REF!</v>
      </c>
      <c r="X5" s="46"/>
      <c r="Y5" s="47"/>
      <c r="Z5" s="45" t="e">
        <f aca="false">#REF!</f>
        <v>#REF!</v>
      </c>
      <c r="AA5" s="46"/>
      <c r="AB5" s="47"/>
      <c r="AC5" s="45" t="e">
        <f aca="false">#REF!</f>
        <v>#REF!</v>
      </c>
      <c r="AD5" s="46"/>
      <c r="AE5" s="47"/>
      <c r="AF5" s="48" t="e">
        <f aca="false">#REF!</f>
        <v>#REF!</v>
      </c>
      <c r="AG5" s="49"/>
      <c r="AH5" s="47"/>
      <c r="AI5" s="48"/>
      <c r="AJ5" s="50"/>
    </row>
    <row r="6" customFormat="false" ht="15.75" hidden="false" customHeight="false" outlineLevel="0" collapsed="false">
      <c r="A6" s="28"/>
      <c r="B6" s="29" t="n">
        <v>2</v>
      </c>
      <c r="C6" s="30" t="s">
        <v>29</v>
      </c>
      <c r="D6" s="31" t="n">
        <v>16</v>
      </c>
      <c r="E6" s="32" t="s">
        <v>30</v>
      </c>
      <c r="F6" s="33" t="n">
        <v>7</v>
      </c>
      <c r="G6" s="34" t="s">
        <v>27</v>
      </c>
      <c r="H6" s="35"/>
      <c r="I6" s="36"/>
      <c r="J6" s="23"/>
      <c r="K6" s="51" t="s">
        <v>31</v>
      </c>
      <c r="L6" s="39" t="n">
        <v>1</v>
      </c>
      <c r="M6" s="39"/>
      <c r="N6" s="40"/>
      <c r="O6" s="52" t="s">
        <v>32</v>
      </c>
      <c r="P6" s="53" t="n">
        <v>1</v>
      </c>
      <c r="Q6" s="43"/>
      <c r="R6" s="25"/>
      <c r="S6" s="54"/>
      <c r="T6" s="55"/>
      <c r="U6" s="56"/>
      <c r="V6" s="57"/>
      <c r="W6" s="58"/>
      <c r="X6" s="56"/>
      <c r="Y6" s="57"/>
      <c r="Z6" s="59"/>
      <c r="AA6" s="56"/>
      <c r="AB6" s="57"/>
      <c r="AC6" s="59"/>
      <c r="AD6" s="56"/>
      <c r="AE6" s="57"/>
      <c r="AF6" s="60"/>
      <c r="AG6" s="60"/>
      <c r="AH6" s="57"/>
      <c r="AI6" s="61"/>
      <c r="AJ6" s="61"/>
    </row>
    <row r="7" customFormat="false" ht="15.75" hidden="false" customHeight="false" outlineLevel="0" collapsed="false">
      <c r="A7" s="28"/>
      <c r="B7" s="29" t="n">
        <v>3</v>
      </c>
      <c r="C7" s="30" t="s">
        <v>33</v>
      </c>
      <c r="D7" s="31" t="n">
        <v>15</v>
      </c>
      <c r="E7" s="32" t="s">
        <v>30</v>
      </c>
      <c r="F7" s="33" t="n">
        <v>7</v>
      </c>
      <c r="G7" s="34" t="s">
        <v>34</v>
      </c>
      <c r="H7" s="35"/>
      <c r="I7" s="36"/>
      <c r="J7" s="23"/>
      <c r="K7" s="62" t="s">
        <v>35</v>
      </c>
      <c r="L7" s="39" t="n">
        <v>1</v>
      </c>
      <c r="M7" s="63" t="s">
        <v>7</v>
      </c>
      <c r="N7" s="40"/>
      <c r="O7" s="53" t="s">
        <v>36</v>
      </c>
      <c r="P7" s="53" t="n">
        <v>1</v>
      </c>
      <c r="Q7" s="64" t="s">
        <v>7</v>
      </c>
      <c r="R7" s="25"/>
      <c r="S7" s="65"/>
      <c r="T7" s="66"/>
      <c r="U7" s="56"/>
      <c r="V7" s="67"/>
      <c r="W7" s="66"/>
      <c r="X7" s="56"/>
      <c r="Y7" s="67"/>
      <c r="Z7" s="68"/>
      <c r="AA7" s="56"/>
      <c r="AB7" s="67"/>
      <c r="AC7" s="68"/>
      <c r="AD7" s="56"/>
      <c r="AE7" s="67"/>
      <c r="AF7" s="60"/>
      <c r="AG7" s="60"/>
      <c r="AH7" s="67"/>
      <c r="AI7" s="61"/>
      <c r="AJ7" s="61"/>
    </row>
    <row r="8" customFormat="false" ht="15.75" hidden="false" customHeight="false" outlineLevel="0" collapsed="false">
      <c r="A8" s="28"/>
      <c r="B8" s="29" t="n">
        <v>4</v>
      </c>
      <c r="C8" s="30" t="s">
        <v>37</v>
      </c>
      <c r="D8" s="31" t="n">
        <v>4</v>
      </c>
      <c r="E8" s="32" t="s">
        <v>38</v>
      </c>
      <c r="F8" s="33" t="n">
        <v>12</v>
      </c>
      <c r="G8" s="34" t="s">
        <v>34</v>
      </c>
      <c r="H8" s="35"/>
      <c r="I8" s="36"/>
      <c r="J8" s="23"/>
      <c r="K8" s="62" t="s">
        <v>39</v>
      </c>
      <c r="L8" s="39" t="n">
        <v>1</v>
      </c>
      <c r="M8" s="69" t="s">
        <v>40</v>
      </c>
      <c r="N8" s="40"/>
      <c r="O8" s="53" t="s">
        <v>41</v>
      </c>
      <c r="P8" s="53" t="n">
        <v>1</v>
      </c>
      <c r="Q8" s="70" t="s">
        <v>40</v>
      </c>
      <c r="R8" s="25"/>
      <c r="S8" s="71"/>
      <c r="T8" s="72"/>
      <c r="U8" s="56"/>
      <c r="V8" s="73"/>
      <c r="W8" s="66"/>
      <c r="X8" s="56"/>
      <c r="Y8" s="73"/>
      <c r="Z8" s="68"/>
      <c r="AA8" s="56"/>
      <c r="AB8" s="73"/>
      <c r="AC8" s="68"/>
      <c r="AD8" s="56"/>
      <c r="AE8" s="73"/>
      <c r="AF8" s="60"/>
      <c r="AG8" s="60"/>
      <c r="AH8" s="73"/>
      <c r="AI8" s="61"/>
      <c r="AJ8" s="61"/>
    </row>
    <row r="9" customFormat="false" ht="15.75" hidden="false" customHeight="false" outlineLevel="0" collapsed="false">
      <c r="A9" s="28"/>
      <c r="B9" s="29" t="n">
        <v>5</v>
      </c>
      <c r="C9" s="30" t="s">
        <v>42</v>
      </c>
      <c r="D9" s="31" t="n">
        <v>16</v>
      </c>
      <c r="E9" s="32" t="s">
        <v>30</v>
      </c>
      <c r="F9" s="33" t="n">
        <v>7</v>
      </c>
      <c r="G9" s="34" t="s">
        <v>27</v>
      </c>
      <c r="H9" s="35"/>
      <c r="I9" s="36"/>
      <c r="J9" s="23"/>
      <c r="K9" s="62" t="s">
        <v>43</v>
      </c>
      <c r="L9" s="39" t="n">
        <v>1</v>
      </c>
      <c r="M9" s="39"/>
      <c r="N9" s="40"/>
      <c r="O9" s="53" t="s">
        <v>44</v>
      </c>
      <c r="P9" s="53" t="n">
        <v>1</v>
      </c>
      <c r="Q9" s="74"/>
      <c r="R9" s="25"/>
      <c r="S9" s="71"/>
      <c r="T9" s="72"/>
      <c r="U9" s="56"/>
      <c r="V9" s="73"/>
      <c r="W9" s="66"/>
      <c r="X9" s="56"/>
      <c r="Y9" s="73"/>
      <c r="Z9" s="68"/>
      <c r="AA9" s="56"/>
      <c r="AB9" s="73"/>
      <c r="AC9" s="68"/>
      <c r="AD9" s="56"/>
      <c r="AE9" s="73"/>
      <c r="AF9" s="60"/>
      <c r="AG9" s="60"/>
      <c r="AH9" s="73"/>
      <c r="AI9" s="61"/>
      <c r="AJ9" s="61"/>
    </row>
    <row r="10" customFormat="false" ht="15.75" hidden="false" customHeight="false" outlineLevel="0" collapsed="false">
      <c r="A10" s="28"/>
      <c r="B10" s="29" t="n">
        <v>6</v>
      </c>
      <c r="C10" s="30" t="s">
        <v>45</v>
      </c>
      <c r="D10" s="31" t="n">
        <v>24</v>
      </c>
      <c r="E10" s="32" t="s">
        <v>46</v>
      </c>
      <c r="F10" s="33" t="n">
        <v>6</v>
      </c>
      <c r="G10" s="34" t="s">
        <v>47</v>
      </c>
      <c r="H10" s="35"/>
      <c r="I10" s="36"/>
      <c r="J10" s="23"/>
      <c r="K10" s="62"/>
      <c r="L10" s="39"/>
      <c r="M10" s="39"/>
      <c r="N10" s="40"/>
      <c r="O10" s="53"/>
      <c r="P10" s="53"/>
      <c r="Q10" s="74"/>
      <c r="R10" s="25"/>
      <c r="S10" s="71"/>
      <c r="T10" s="72"/>
      <c r="U10" s="56"/>
      <c r="V10" s="73"/>
      <c r="W10" s="66"/>
      <c r="X10" s="56"/>
      <c r="Y10" s="73"/>
      <c r="Z10" s="68"/>
      <c r="AA10" s="56"/>
      <c r="AB10" s="73"/>
      <c r="AC10" s="68"/>
      <c r="AD10" s="56"/>
      <c r="AE10" s="73"/>
      <c r="AF10" s="60"/>
      <c r="AG10" s="60"/>
      <c r="AH10" s="73"/>
      <c r="AI10" s="61"/>
      <c r="AJ10" s="61"/>
    </row>
    <row r="11" customFormat="false" ht="15.75" hidden="false" customHeight="false" outlineLevel="0" collapsed="false">
      <c r="A11" s="28"/>
      <c r="B11" s="29" t="n">
        <v>7</v>
      </c>
      <c r="C11" s="30" t="s">
        <v>48</v>
      </c>
      <c r="D11" s="31" t="n">
        <v>4</v>
      </c>
      <c r="E11" s="32" t="s">
        <v>38</v>
      </c>
      <c r="F11" s="33" t="n">
        <v>12</v>
      </c>
      <c r="G11" s="34" t="s">
        <v>34</v>
      </c>
      <c r="H11" s="35"/>
      <c r="I11" s="36"/>
      <c r="J11" s="23"/>
      <c r="K11" s="75"/>
      <c r="L11" s="76"/>
      <c r="M11" s="40"/>
      <c r="N11" s="40"/>
      <c r="O11" s="76"/>
      <c r="P11" s="76"/>
      <c r="Q11" s="77"/>
      <c r="R11" s="25"/>
      <c r="S11" s="71"/>
      <c r="T11" s="72"/>
      <c r="U11" s="72"/>
      <c r="V11" s="73"/>
      <c r="W11" s="78"/>
      <c r="X11" s="78"/>
      <c r="Y11" s="73"/>
      <c r="Z11" s="56"/>
      <c r="AA11" s="56"/>
      <c r="AB11" s="73"/>
      <c r="AC11" s="59"/>
      <c r="AD11" s="56"/>
      <c r="AE11" s="73"/>
      <c r="AF11" s="60"/>
      <c r="AG11" s="60"/>
      <c r="AH11" s="73"/>
      <c r="AI11" s="61"/>
      <c r="AJ11" s="61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</row>
    <row r="12" customFormat="false" ht="15.75" hidden="false" customHeight="false" outlineLevel="0" collapsed="false">
      <c r="A12" s="28"/>
      <c r="B12" s="29" t="n">
        <v>8</v>
      </c>
      <c r="C12" s="30" t="s">
        <v>49</v>
      </c>
      <c r="D12" s="31" t="n">
        <v>4</v>
      </c>
      <c r="E12" s="32" t="s">
        <v>38</v>
      </c>
      <c r="F12" s="33" t="n">
        <v>12</v>
      </c>
      <c r="G12" s="34" t="s">
        <v>34</v>
      </c>
      <c r="H12" s="35"/>
      <c r="I12" s="36"/>
      <c r="J12" s="23"/>
      <c r="K12" s="24" t="s">
        <v>50</v>
      </c>
      <c r="L12" s="24"/>
      <c r="M12" s="24"/>
      <c r="N12" s="24"/>
      <c r="O12" s="24"/>
      <c r="P12" s="24"/>
      <c r="Q12" s="24"/>
      <c r="R12" s="25"/>
      <c r="S12" s="71"/>
      <c r="T12" s="72"/>
      <c r="U12" s="72"/>
      <c r="V12" s="73"/>
      <c r="W12" s="78"/>
      <c r="X12" s="56"/>
      <c r="Y12" s="73"/>
      <c r="Z12" s="56"/>
      <c r="AA12" s="56"/>
      <c r="AB12" s="73"/>
      <c r="AC12" s="56"/>
      <c r="AD12" s="56"/>
      <c r="AE12" s="73"/>
      <c r="AF12" s="60"/>
      <c r="AG12" s="60"/>
      <c r="AH12" s="73"/>
      <c r="AI12" s="61"/>
      <c r="AJ12" s="61"/>
    </row>
    <row r="13" customFormat="false" ht="15.75" hidden="false" customHeight="false" outlineLevel="0" collapsed="false">
      <c r="A13" s="28"/>
      <c r="B13" s="29" t="n">
        <v>9</v>
      </c>
      <c r="C13" s="30" t="s">
        <v>51</v>
      </c>
      <c r="D13" s="31" t="n">
        <v>24</v>
      </c>
      <c r="E13" s="32" t="s">
        <v>46</v>
      </c>
      <c r="F13" s="33" t="n">
        <v>6</v>
      </c>
      <c r="G13" s="34" t="s">
        <v>47</v>
      </c>
      <c r="H13" s="35"/>
      <c r="I13" s="36"/>
      <c r="J13" s="23"/>
      <c r="K13" s="37"/>
      <c r="L13" s="80" t="s">
        <v>52</v>
      </c>
      <c r="M13" s="39"/>
      <c r="N13" s="40"/>
      <c r="O13" s="41"/>
      <c r="P13" s="81" t="s">
        <v>52</v>
      </c>
      <c r="Q13" s="43"/>
      <c r="R13" s="25"/>
      <c r="S13" s="71"/>
      <c r="T13" s="72"/>
      <c r="U13" s="72"/>
      <c r="V13" s="73"/>
      <c r="W13" s="78"/>
      <c r="X13" s="56"/>
      <c r="Y13" s="73"/>
      <c r="Z13" s="56"/>
      <c r="AA13" s="56"/>
      <c r="AB13" s="73"/>
      <c r="AC13" s="56"/>
      <c r="AD13" s="56"/>
      <c r="AE13" s="73"/>
      <c r="AF13" s="60"/>
      <c r="AG13" s="60"/>
      <c r="AH13" s="73"/>
      <c r="AI13" s="61"/>
      <c r="AJ13" s="61"/>
    </row>
    <row r="14" customFormat="false" ht="15.75" hidden="false" customHeight="false" outlineLevel="0" collapsed="false">
      <c r="A14" s="28"/>
      <c r="B14" s="29" t="n">
        <v>10</v>
      </c>
      <c r="C14" s="30" t="s">
        <v>53</v>
      </c>
      <c r="D14" s="31" t="n">
        <v>16</v>
      </c>
      <c r="E14" s="32" t="s">
        <v>30</v>
      </c>
      <c r="F14" s="33" t="n">
        <v>7</v>
      </c>
      <c r="G14" s="34" t="s">
        <v>27</v>
      </c>
      <c r="H14" s="35"/>
      <c r="I14" s="36"/>
      <c r="J14" s="23"/>
      <c r="K14" s="82" t="s">
        <v>54</v>
      </c>
      <c r="L14" s="39" t="n">
        <v>2</v>
      </c>
      <c r="M14" s="39"/>
      <c r="N14" s="40"/>
      <c r="O14" s="83" t="s">
        <v>55</v>
      </c>
      <c r="P14" s="53" t="n">
        <v>2</v>
      </c>
      <c r="Q14" s="43"/>
      <c r="R14" s="25"/>
      <c r="S14" s="71"/>
      <c r="T14" s="84"/>
      <c r="U14" s="68"/>
      <c r="V14" s="73"/>
      <c r="W14" s="85"/>
      <c r="X14" s="68"/>
      <c r="Y14" s="73"/>
      <c r="Z14" s="85"/>
      <c r="AA14" s="68"/>
      <c r="AB14" s="73"/>
      <c r="AC14" s="85"/>
      <c r="AD14" s="68"/>
      <c r="AE14" s="73"/>
      <c r="AF14" s="60"/>
      <c r="AG14" s="60"/>
      <c r="AH14" s="73"/>
      <c r="AI14" s="61"/>
      <c r="AJ14" s="61"/>
    </row>
    <row r="15" customFormat="false" ht="15.75" hidden="false" customHeight="false" outlineLevel="0" collapsed="false">
      <c r="A15" s="28"/>
      <c r="B15" s="29" t="n">
        <v>11</v>
      </c>
      <c r="C15" s="30" t="s">
        <v>56</v>
      </c>
      <c r="D15" s="31" t="n">
        <v>4</v>
      </c>
      <c r="E15" s="32" t="s">
        <v>38</v>
      </c>
      <c r="F15" s="33" t="n">
        <v>12</v>
      </c>
      <c r="G15" s="34" t="s">
        <v>34</v>
      </c>
      <c r="H15" s="35"/>
      <c r="I15" s="36"/>
      <c r="J15" s="23"/>
      <c r="K15" s="86" t="s">
        <v>57</v>
      </c>
      <c r="L15" s="39" t="n">
        <v>2</v>
      </c>
      <c r="M15" s="63" t="s">
        <v>7</v>
      </c>
      <c r="N15" s="40"/>
      <c r="O15" s="53" t="s">
        <v>58</v>
      </c>
      <c r="P15" s="53" t="n">
        <v>2</v>
      </c>
      <c r="Q15" s="64" t="s">
        <v>7</v>
      </c>
      <c r="R15" s="25"/>
      <c r="S15" s="87"/>
      <c r="T15" s="58"/>
      <c r="U15" s="56"/>
      <c r="V15" s="88"/>
      <c r="W15" s="58"/>
      <c r="X15" s="56"/>
      <c r="Y15" s="88"/>
      <c r="Z15" s="59"/>
      <c r="AA15" s="56"/>
      <c r="AB15" s="88"/>
      <c r="AC15" s="59"/>
      <c r="AD15" s="56"/>
      <c r="AE15" s="88"/>
      <c r="AF15" s="60"/>
      <c r="AG15" s="60"/>
      <c r="AH15" s="88"/>
      <c r="AI15" s="61"/>
      <c r="AJ15" s="61"/>
    </row>
    <row r="16" customFormat="false" ht="18.75" hidden="false" customHeight="true" outlineLevel="0" collapsed="false">
      <c r="A16" s="28"/>
      <c r="B16" s="29" t="n">
        <v>12</v>
      </c>
      <c r="C16" s="30" t="s">
        <v>59</v>
      </c>
      <c r="D16" s="31" t="n">
        <v>15</v>
      </c>
      <c r="E16" s="32" t="s">
        <v>30</v>
      </c>
      <c r="F16" s="33" t="n">
        <v>7</v>
      </c>
      <c r="G16" s="34" t="s">
        <v>34</v>
      </c>
      <c r="H16" s="35"/>
      <c r="I16" s="36"/>
      <c r="J16" s="23"/>
      <c r="K16" s="62" t="s">
        <v>60</v>
      </c>
      <c r="L16" s="39" t="n">
        <v>2</v>
      </c>
      <c r="M16" s="69" t="s">
        <v>40</v>
      </c>
      <c r="N16" s="40"/>
      <c r="O16" s="53" t="s">
        <v>61</v>
      </c>
      <c r="P16" s="53" t="n">
        <v>2</v>
      </c>
      <c r="Q16" s="70" t="s">
        <v>40</v>
      </c>
      <c r="R16" s="25"/>
      <c r="S16" s="89"/>
      <c r="T16" s="45" t="e">
        <f aca="false">#REF!</f>
        <v>#REF!</v>
      </c>
      <c r="U16" s="45"/>
      <c r="V16" s="90"/>
      <c r="W16" s="48" t="e">
        <f aca="false">#REF!</f>
        <v>#REF!</v>
      </c>
      <c r="X16" s="45"/>
      <c r="Y16" s="90"/>
      <c r="Z16" s="45" t="e">
        <f aca="false">#REF!</f>
        <v>#REF!</v>
      </c>
      <c r="AA16" s="45"/>
      <c r="AB16" s="90"/>
      <c r="AC16" s="45" t="e">
        <f aca="false">#REF!</f>
        <v>#REF!</v>
      </c>
      <c r="AD16" s="45"/>
      <c r="AE16" s="90"/>
      <c r="AF16" s="48" t="e">
        <f aca="false">#REF!</f>
        <v>#REF!</v>
      </c>
      <c r="AG16" s="49"/>
      <c r="AH16" s="90"/>
      <c r="AI16" s="48"/>
      <c r="AJ16" s="50"/>
    </row>
    <row r="17" customFormat="false" ht="15.75" hidden="false" customHeight="false" outlineLevel="0" collapsed="false">
      <c r="A17" s="28"/>
      <c r="B17" s="29" t="n">
        <v>13</v>
      </c>
      <c r="C17" s="30" t="s">
        <v>62</v>
      </c>
      <c r="D17" s="31" t="n">
        <v>24</v>
      </c>
      <c r="E17" s="32" t="s">
        <v>46</v>
      </c>
      <c r="F17" s="33" t="n">
        <v>6</v>
      </c>
      <c r="G17" s="34" t="s">
        <v>47</v>
      </c>
      <c r="H17" s="35"/>
      <c r="I17" s="36"/>
      <c r="J17" s="23"/>
      <c r="K17" s="62" t="s">
        <v>63</v>
      </c>
      <c r="L17" s="39" t="n">
        <v>2</v>
      </c>
      <c r="M17" s="39"/>
      <c r="N17" s="40"/>
      <c r="O17" s="53" t="s">
        <v>64</v>
      </c>
      <c r="P17" s="53" t="n">
        <v>2</v>
      </c>
      <c r="Q17" s="74"/>
      <c r="R17" s="25"/>
      <c r="S17" s="91"/>
      <c r="T17" s="84"/>
      <c r="U17" s="56"/>
      <c r="V17" s="92"/>
      <c r="W17" s="66"/>
      <c r="X17" s="56"/>
      <c r="Y17" s="92"/>
      <c r="Z17" s="68"/>
      <c r="AA17" s="56"/>
      <c r="AB17" s="92"/>
      <c r="AC17" s="68"/>
      <c r="AD17" s="56"/>
      <c r="AE17" s="92"/>
      <c r="AF17" s="60"/>
      <c r="AG17" s="60"/>
      <c r="AH17" s="92"/>
      <c r="AI17" s="61"/>
      <c r="AJ17" s="61"/>
    </row>
    <row r="18" customFormat="false" ht="15.75" hidden="false" customHeight="false" outlineLevel="0" collapsed="false">
      <c r="A18" s="28"/>
      <c r="B18" s="29" t="n">
        <v>14</v>
      </c>
      <c r="C18" s="30" t="s">
        <v>65</v>
      </c>
      <c r="D18" s="31" t="n">
        <v>12</v>
      </c>
      <c r="E18" s="32" t="s">
        <v>66</v>
      </c>
      <c r="F18" s="33" t="n">
        <v>9</v>
      </c>
      <c r="G18" s="34" t="s">
        <v>27</v>
      </c>
      <c r="H18" s="35"/>
      <c r="I18" s="36"/>
      <c r="J18" s="23"/>
      <c r="K18" s="62"/>
      <c r="L18" s="39"/>
      <c r="M18" s="39"/>
      <c r="N18" s="40"/>
      <c r="O18" s="53"/>
      <c r="P18" s="53"/>
      <c r="Q18" s="74"/>
      <c r="R18" s="25"/>
      <c r="S18" s="93"/>
      <c r="T18" s="66"/>
      <c r="U18" s="56"/>
      <c r="V18" s="94"/>
      <c r="W18" s="66"/>
      <c r="X18" s="56"/>
      <c r="Y18" s="94"/>
      <c r="Z18" s="68"/>
      <c r="AA18" s="56"/>
      <c r="AB18" s="94"/>
      <c r="AC18" s="68"/>
      <c r="AD18" s="56"/>
      <c r="AE18" s="94"/>
      <c r="AF18" s="60"/>
      <c r="AG18" s="60"/>
      <c r="AH18" s="94"/>
      <c r="AI18" s="61"/>
      <c r="AJ18" s="61"/>
    </row>
    <row r="19" customFormat="false" ht="15.75" hidden="false" customHeight="false" outlineLevel="0" collapsed="false">
      <c r="A19" s="28"/>
      <c r="B19" s="29" t="n">
        <v>15</v>
      </c>
      <c r="C19" s="30" t="s">
        <v>67</v>
      </c>
      <c r="D19" s="31" t="n">
        <v>8</v>
      </c>
      <c r="E19" s="32" t="s">
        <v>26</v>
      </c>
      <c r="F19" s="33" t="n">
        <v>11</v>
      </c>
      <c r="G19" s="34" t="s">
        <v>34</v>
      </c>
      <c r="H19" s="35"/>
      <c r="I19" s="36"/>
      <c r="J19" s="23"/>
      <c r="K19" s="75"/>
      <c r="L19" s="76"/>
      <c r="M19" s="40"/>
      <c r="N19" s="40"/>
      <c r="O19" s="76"/>
      <c r="P19" s="76"/>
      <c r="Q19" s="77"/>
      <c r="R19" s="25"/>
      <c r="S19" s="93"/>
      <c r="T19" s="66"/>
      <c r="U19" s="56"/>
      <c r="V19" s="94"/>
      <c r="W19" s="68"/>
      <c r="X19" s="56"/>
      <c r="Y19" s="94"/>
      <c r="Z19" s="56"/>
      <c r="AA19" s="56"/>
      <c r="AB19" s="94"/>
      <c r="AC19" s="68"/>
      <c r="AD19" s="56"/>
      <c r="AE19" s="94"/>
      <c r="AF19" s="60"/>
      <c r="AG19" s="60"/>
      <c r="AH19" s="94"/>
      <c r="AI19" s="61"/>
      <c r="AJ19" s="61"/>
    </row>
    <row r="20" customFormat="false" ht="15.75" hidden="false" customHeight="false" outlineLevel="0" collapsed="false">
      <c r="A20" s="28"/>
      <c r="B20" s="29" t="n">
        <v>16</v>
      </c>
      <c r="C20" s="30" t="s">
        <v>68</v>
      </c>
      <c r="D20" s="31" t="n">
        <v>7</v>
      </c>
      <c r="E20" s="32" t="s">
        <v>26</v>
      </c>
      <c r="F20" s="33" t="n">
        <v>11</v>
      </c>
      <c r="G20" s="34" t="s">
        <v>27</v>
      </c>
      <c r="H20" s="35"/>
      <c r="I20" s="36"/>
      <c r="J20" s="23"/>
      <c r="K20" s="24" t="s">
        <v>69</v>
      </c>
      <c r="L20" s="24"/>
      <c r="M20" s="24"/>
      <c r="N20" s="24"/>
      <c r="O20" s="24"/>
      <c r="P20" s="24"/>
      <c r="Q20" s="24"/>
      <c r="R20" s="25"/>
      <c r="S20" s="93"/>
      <c r="T20" s="58"/>
      <c r="U20" s="56"/>
      <c r="V20" s="94"/>
      <c r="W20" s="56"/>
      <c r="X20" s="56"/>
      <c r="Y20" s="94"/>
      <c r="Z20" s="56"/>
      <c r="AA20" s="56"/>
      <c r="AB20" s="94"/>
      <c r="AC20" s="59"/>
      <c r="AD20" s="56"/>
      <c r="AE20" s="94"/>
      <c r="AF20" s="60"/>
      <c r="AG20" s="60"/>
      <c r="AH20" s="94"/>
      <c r="AI20" s="61"/>
      <c r="AJ20" s="61"/>
    </row>
    <row r="21" customFormat="false" ht="15.75" hidden="false" customHeight="false" outlineLevel="0" collapsed="false">
      <c r="A21" s="28"/>
      <c r="B21" s="29" t="n">
        <v>17</v>
      </c>
      <c r="C21" s="30" t="s">
        <v>70</v>
      </c>
      <c r="D21" s="31" t="n">
        <v>7</v>
      </c>
      <c r="E21" s="32" t="s">
        <v>26</v>
      </c>
      <c r="F21" s="33" t="n">
        <v>11</v>
      </c>
      <c r="G21" s="34" t="s">
        <v>27</v>
      </c>
      <c r="H21" s="35"/>
      <c r="I21" s="36"/>
      <c r="J21" s="23"/>
      <c r="K21" s="37"/>
      <c r="L21" s="80" t="s">
        <v>71</v>
      </c>
      <c r="M21" s="39"/>
      <c r="N21" s="40"/>
      <c r="O21" s="41"/>
      <c r="P21" s="81" t="s">
        <v>71</v>
      </c>
      <c r="Q21" s="43"/>
      <c r="R21" s="25"/>
      <c r="S21" s="93"/>
      <c r="T21" s="84"/>
      <c r="U21" s="72"/>
      <c r="V21" s="94"/>
      <c r="W21" s="56"/>
      <c r="X21" s="56"/>
      <c r="Y21" s="94"/>
      <c r="Z21" s="56"/>
      <c r="AA21" s="56"/>
      <c r="AB21" s="94"/>
      <c r="AC21" s="56"/>
      <c r="AD21" s="56"/>
      <c r="AE21" s="94"/>
      <c r="AF21" s="60"/>
      <c r="AG21" s="60"/>
      <c r="AH21" s="94"/>
      <c r="AI21" s="61"/>
      <c r="AJ21" s="61"/>
    </row>
    <row r="22" customFormat="false" ht="15.75" hidden="false" customHeight="false" outlineLevel="0" collapsed="false">
      <c r="A22" s="28"/>
      <c r="B22" s="29" t="n">
        <v>18</v>
      </c>
      <c r="C22" s="30" t="s">
        <v>72</v>
      </c>
      <c r="D22" s="31" t="n">
        <v>12</v>
      </c>
      <c r="E22" s="32" t="s">
        <v>66</v>
      </c>
      <c r="F22" s="33" t="n">
        <v>9</v>
      </c>
      <c r="G22" s="34" t="s">
        <v>27</v>
      </c>
      <c r="H22" s="35"/>
      <c r="I22" s="36"/>
      <c r="J22" s="23"/>
      <c r="K22" s="82" t="s">
        <v>73</v>
      </c>
      <c r="L22" s="39" t="n">
        <v>3</v>
      </c>
      <c r="M22" s="39"/>
      <c r="N22" s="40"/>
      <c r="O22" s="83" t="s">
        <v>74</v>
      </c>
      <c r="P22" s="53" t="n">
        <v>3</v>
      </c>
      <c r="Q22" s="43"/>
      <c r="R22" s="25"/>
      <c r="S22" s="93"/>
      <c r="T22" s="72"/>
      <c r="U22" s="72"/>
      <c r="V22" s="94"/>
      <c r="W22" s="56"/>
      <c r="X22" s="56"/>
      <c r="Y22" s="94"/>
      <c r="Z22" s="56"/>
      <c r="AA22" s="56"/>
      <c r="AB22" s="94"/>
      <c r="AC22" s="56"/>
      <c r="AD22" s="56"/>
      <c r="AE22" s="94"/>
      <c r="AF22" s="60"/>
      <c r="AG22" s="60"/>
      <c r="AH22" s="94"/>
      <c r="AI22" s="61"/>
      <c r="AJ22" s="61"/>
    </row>
    <row r="23" customFormat="false" ht="15.75" hidden="false" customHeight="false" outlineLevel="0" collapsed="false">
      <c r="A23" s="28"/>
      <c r="B23" s="29" t="n">
        <v>19</v>
      </c>
      <c r="C23" s="30" t="s">
        <v>75</v>
      </c>
      <c r="D23" s="31" t="n">
        <v>7</v>
      </c>
      <c r="E23" s="32" t="s">
        <v>26</v>
      </c>
      <c r="F23" s="33" t="n">
        <v>11</v>
      </c>
      <c r="G23" s="34" t="s">
        <v>27</v>
      </c>
      <c r="H23" s="35"/>
      <c r="I23" s="36"/>
      <c r="J23" s="23"/>
      <c r="K23" s="86" t="s">
        <v>76</v>
      </c>
      <c r="L23" s="39" t="n">
        <v>3</v>
      </c>
      <c r="M23" s="63" t="s">
        <v>7</v>
      </c>
      <c r="N23" s="40"/>
      <c r="O23" s="53" t="s">
        <v>77</v>
      </c>
      <c r="P23" s="53" t="n">
        <v>3</v>
      </c>
      <c r="Q23" s="64" t="s">
        <v>7</v>
      </c>
      <c r="R23" s="25"/>
      <c r="S23" s="95"/>
      <c r="T23" s="84"/>
      <c r="U23" s="56"/>
      <c r="V23" s="96"/>
      <c r="W23" s="85"/>
      <c r="X23" s="97"/>
      <c r="Y23" s="96"/>
      <c r="Z23" s="98"/>
      <c r="AA23" s="56"/>
      <c r="AB23" s="96"/>
      <c r="AC23" s="85"/>
      <c r="AD23" s="99"/>
      <c r="AE23" s="96"/>
      <c r="AF23" s="60"/>
      <c r="AG23" s="60"/>
      <c r="AH23" s="96"/>
      <c r="AI23" s="61"/>
      <c r="AJ23" s="61"/>
    </row>
    <row r="24" customFormat="false" ht="15.75" hidden="false" customHeight="false" outlineLevel="0" collapsed="false">
      <c r="A24" s="28"/>
      <c r="B24" s="29" t="n">
        <v>20</v>
      </c>
      <c r="C24" s="30" t="s">
        <v>78</v>
      </c>
      <c r="D24" s="31"/>
      <c r="E24" s="32"/>
      <c r="F24" s="33"/>
      <c r="G24" s="34"/>
      <c r="H24" s="35"/>
      <c r="I24" s="36"/>
      <c r="J24" s="23"/>
      <c r="K24" s="62" t="s">
        <v>79</v>
      </c>
      <c r="L24" s="39" t="n">
        <v>3</v>
      </c>
      <c r="M24" s="69" t="s">
        <v>80</v>
      </c>
      <c r="N24" s="40"/>
      <c r="O24" s="53" t="s">
        <v>81</v>
      </c>
      <c r="P24" s="53" t="n">
        <v>3</v>
      </c>
      <c r="Q24" s="70" t="s">
        <v>80</v>
      </c>
      <c r="R24" s="25"/>
      <c r="S24" s="100"/>
      <c r="T24" s="72"/>
      <c r="U24" s="72"/>
      <c r="V24" s="101"/>
      <c r="W24" s="97"/>
      <c r="X24" s="56"/>
      <c r="Y24" s="101"/>
      <c r="Z24" s="56"/>
      <c r="AA24" s="56"/>
      <c r="AB24" s="101"/>
      <c r="AC24" s="99"/>
      <c r="AD24" s="56"/>
      <c r="AE24" s="101"/>
      <c r="AF24" s="60"/>
      <c r="AG24" s="60"/>
      <c r="AH24" s="101"/>
      <c r="AI24" s="61"/>
      <c r="AJ24" s="61"/>
    </row>
    <row r="25" customFormat="false" ht="15.75" hidden="false" customHeight="false" outlineLevel="0" collapsed="false">
      <c r="A25" s="28"/>
      <c r="B25" s="29" t="n">
        <v>21</v>
      </c>
      <c r="C25" s="30" t="s">
        <v>82</v>
      </c>
      <c r="D25" s="31" t="n">
        <v>12</v>
      </c>
      <c r="E25" s="32" t="s">
        <v>66</v>
      </c>
      <c r="F25" s="33" t="n">
        <v>9</v>
      </c>
      <c r="G25" s="34" t="s">
        <v>27</v>
      </c>
      <c r="H25" s="35"/>
      <c r="I25" s="36"/>
      <c r="J25" s="23"/>
      <c r="K25" s="62" t="s">
        <v>83</v>
      </c>
      <c r="L25" s="39" t="n">
        <v>3</v>
      </c>
      <c r="M25" s="39"/>
      <c r="N25" s="40"/>
      <c r="O25" s="53" t="s">
        <v>84</v>
      </c>
      <c r="P25" s="53" t="n">
        <v>3</v>
      </c>
      <c r="Q25" s="74"/>
      <c r="R25" s="25"/>
      <c r="S25" s="93"/>
      <c r="T25" s="72"/>
      <c r="U25" s="72"/>
      <c r="V25" s="94"/>
      <c r="W25" s="97"/>
      <c r="X25" s="56"/>
      <c r="Y25" s="94"/>
      <c r="Z25" s="56"/>
      <c r="AA25" s="56"/>
      <c r="AB25" s="94"/>
      <c r="AC25" s="99"/>
      <c r="AD25" s="56"/>
      <c r="AE25" s="94"/>
      <c r="AF25" s="60"/>
      <c r="AG25" s="60"/>
      <c r="AH25" s="94"/>
      <c r="AI25" s="61"/>
      <c r="AJ25" s="61"/>
    </row>
    <row r="26" customFormat="false" ht="15.75" hidden="false" customHeight="false" outlineLevel="0" collapsed="false">
      <c r="A26" s="28"/>
      <c r="B26" s="29" t="n">
        <v>22</v>
      </c>
      <c r="C26" s="30" t="s">
        <v>85</v>
      </c>
      <c r="D26" s="31" t="n">
        <v>16</v>
      </c>
      <c r="E26" s="32" t="s">
        <v>30</v>
      </c>
      <c r="F26" s="33" t="n">
        <v>7</v>
      </c>
      <c r="G26" s="34" t="s">
        <v>27</v>
      </c>
      <c r="H26" s="35"/>
      <c r="I26" s="36"/>
      <c r="J26" s="23"/>
      <c r="K26" s="62"/>
      <c r="L26" s="39"/>
      <c r="M26" s="39"/>
      <c r="N26" s="40"/>
      <c r="O26" s="53"/>
      <c r="P26" s="53"/>
      <c r="Q26" s="74"/>
      <c r="R26" s="25"/>
      <c r="S26" s="102"/>
      <c r="T26" s="72"/>
      <c r="U26" s="72"/>
      <c r="V26" s="103"/>
      <c r="W26" s="56"/>
      <c r="X26" s="56"/>
      <c r="Y26" s="103"/>
      <c r="Z26" s="56"/>
      <c r="AA26" s="56"/>
      <c r="AB26" s="103"/>
      <c r="AC26" s="56"/>
      <c r="AD26" s="56"/>
      <c r="AE26" s="103"/>
      <c r="AF26" s="60"/>
      <c r="AG26" s="60"/>
      <c r="AH26" s="103"/>
      <c r="AI26" s="61"/>
      <c r="AJ26" s="61"/>
    </row>
    <row r="27" customFormat="false" ht="15.75" hidden="false" customHeight="true" outlineLevel="0" collapsed="false">
      <c r="A27" s="28"/>
      <c r="B27" s="29" t="n">
        <v>23</v>
      </c>
      <c r="C27" s="30" t="s">
        <v>86</v>
      </c>
      <c r="D27" s="31" t="n">
        <v>4</v>
      </c>
      <c r="E27" s="32" t="s">
        <v>38</v>
      </c>
      <c r="F27" s="33" t="n">
        <v>12</v>
      </c>
      <c r="G27" s="34" t="s">
        <v>34</v>
      </c>
      <c r="H27" s="35"/>
      <c r="I27" s="36"/>
      <c r="J27" s="23"/>
      <c r="K27" s="75"/>
      <c r="L27" s="76"/>
      <c r="M27" s="40"/>
      <c r="N27" s="40"/>
      <c r="O27" s="76"/>
      <c r="P27" s="76"/>
      <c r="Q27" s="77"/>
      <c r="R27" s="25"/>
      <c r="S27" s="89"/>
      <c r="T27" s="45" t="e">
        <f aca="false">#REF!</f>
        <v>#REF!</v>
      </c>
      <c r="U27" s="45"/>
      <c r="V27" s="90"/>
      <c r="W27" s="45" t="e">
        <f aca="false">#REF!</f>
        <v>#REF!</v>
      </c>
      <c r="X27" s="45"/>
      <c r="Y27" s="90"/>
      <c r="Z27" s="45" t="e">
        <f aca="false">#REF!</f>
        <v>#REF!</v>
      </c>
      <c r="AA27" s="45"/>
      <c r="AB27" s="90"/>
      <c r="AC27" s="45" t="e">
        <f aca="false">#REF!</f>
        <v>#REF!</v>
      </c>
      <c r="AD27" s="45"/>
      <c r="AE27" s="90"/>
      <c r="AF27" s="48" t="e">
        <f aca="false">#REF!</f>
        <v>#REF!</v>
      </c>
      <c r="AG27" s="49"/>
      <c r="AH27" s="90"/>
      <c r="AI27" s="48"/>
      <c r="AJ27" s="50"/>
    </row>
    <row r="28" customFormat="false" ht="15.75" hidden="false" customHeight="false" outlineLevel="0" collapsed="false">
      <c r="A28" s="28"/>
      <c r="B28" s="29" t="n">
        <v>24</v>
      </c>
      <c r="C28" s="30" t="s">
        <v>87</v>
      </c>
      <c r="D28" s="31" t="n">
        <v>7</v>
      </c>
      <c r="E28" s="32" t="s">
        <v>26</v>
      </c>
      <c r="F28" s="33" t="n">
        <v>11</v>
      </c>
      <c r="G28" s="34" t="s">
        <v>27</v>
      </c>
      <c r="H28" s="35"/>
      <c r="I28" s="36"/>
      <c r="J28" s="23"/>
      <c r="K28" s="24" t="s">
        <v>88</v>
      </c>
      <c r="L28" s="24"/>
      <c r="M28" s="24"/>
      <c r="N28" s="24"/>
      <c r="O28" s="24"/>
      <c r="P28" s="24"/>
      <c r="Q28" s="24"/>
      <c r="R28" s="104"/>
      <c r="S28" s="54"/>
      <c r="T28" s="84"/>
      <c r="U28" s="72"/>
      <c r="V28" s="57"/>
      <c r="W28" s="56"/>
      <c r="X28" s="56"/>
      <c r="Y28" s="57"/>
      <c r="Z28" s="56"/>
      <c r="AA28" s="56"/>
      <c r="AB28" s="57"/>
      <c r="AC28" s="56"/>
      <c r="AD28" s="56"/>
      <c r="AE28" s="57"/>
      <c r="AF28" s="60"/>
      <c r="AG28" s="60"/>
      <c r="AH28" s="57"/>
      <c r="AI28" s="61"/>
      <c r="AJ28" s="61"/>
    </row>
    <row r="29" customFormat="false" ht="15.75" hidden="false" customHeight="false" outlineLevel="0" collapsed="false">
      <c r="A29" s="28"/>
      <c r="B29" s="29" t="n">
        <v>25</v>
      </c>
      <c r="C29" s="30" t="s">
        <v>89</v>
      </c>
      <c r="D29" s="31" t="n">
        <v>15</v>
      </c>
      <c r="E29" s="32" t="s">
        <v>30</v>
      </c>
      <c r="F29" s="33" t="n">
        <v>7</v>
      </c>
      <c r="G29" s="34" t="s">
        <v>34</v>
      </c>
      <c r="H29" s="35"/>
      <c r="I29" s="36"/>
      <c r="J29" s="23"/>
      <c r="K29" s="37"/>
      <c r="L29" s="80" t="s">
        <v>90</v>
      </c>
      <c r="M29" s="39"/>
      <c r="N29" s="40"/>
      <c r="O29" s="41"/>
      <c r="P29" s="81" t="s">
        <v>90</v>
      </c>
      <c r="Q29" s="43"/>
      <c r="R29" s="105"/>
      <c r="S29" s="65"/>
      <c r="T29" s="84"/>
      <c r="U29" s="56"/>
      <c r="V29" s="67"/>
      <c r="W29" s="56"/>
      <c r="X29" s="56"/>
      <c r="Y29" s="67"/>
      <c r="Z29" s="56"/>
      <c r="AA29" s="56"/>
      <c r="AB29" s="67"/>
      <c r="AC29" s="56"/>
      <c r="AD29" s="56"/>
      <c r="AE29" s="67"/>
      <c r="AF29" s="60"/>
      <c r="AG29" s="60"/>
      <c r="AH29" s="67"/>
      <c r="AI29" s="61"/>
      <c r="AJ29" s="61"/>
    </row>
    <row r="30" customFormat="false" ht="15.75" hidden="false" customHeight="false" outlineLevel="0" collapsed="false">
      <c r="A30" s="28"/>
      <c r="B30" s="29" t="n">
        <v>26</v>
      </c>
      <c r="C30" s="30" t="s">
        <v>91</v>
      </c>
      <c r="D30" s="31" t="n">
        <v>24</v>
      </c>
      <c r="E30" s="32" t="s">
        <v>46</v>
      </c>
      <c r="F30" s="33" t="n">
        <v>6</v>
      </c>
      <c r="G30" s="34" t="s">
        <v>47</v>
      </c>
      <c r="H30" s="35"/>
      <c r="I30" s="36"/>
      <c r="J30" s="23"/>
      <c r="K30" s="82" t="s">
        <v>92</v>
      </c>
      <c r="L30" s="39" t="n">
        <v>4</v>
      </c>
      <c r="M30" s="39"/>
      <c r="N30" s="40"/>
      <c r="O30" s="83" t="s">
        <v>93</v>
      </c>
      <c r="P30" s="53" t="n">
        <v>4</v>
      </c>
      <c r="Q30" s="43"/>
      <c r="R30" s="9"/>
      <c r="S30" s="71"/>
      <c r="T30" s="72"/>
      <c r="U30" s="72"/>
      <c r="V30" s="73"/>
      <c r="W30" s="56"/>
      <c r="X30" s="56"/>
      <c r="Y30" s="73"/>
      <c r="Z30" s="56"/>
      <c r="AA30" s="56"/>
      <c r="AB30" s="73"/>
      <c r="AC30" s="56"/>
      <c r="AD30" s="56"/>
      <c r="AE30" s="73"/>
      <c r="AF30" s="60"/>
      <c r="AG30" s="60"/>
      <c r="AH30" s="73"/>
      <c r="AI30" s="61"/>
      <c r="AJ30" s="61"/>
    </row>
    <row r="31" customFormat="false" ht="15.75" hidden="false" customHeight="false" outlineLevel="0" collapsed="false">
      <c r="A31" s="28"/>
      <c r="B31" s="29" t="n">
        <v>27</v>
      </c>
      <c r="C31" s="30" t="s">
        <v>94</v>
      </c>
      <c r="D31" s="31" t="n">
        <v>8</v>
      </c>
      <c r="E31" s="32" t="s">
        <v>26</v>
      </c>
      <c r="F31" s="33" t="n">
        <v>11</v>
      </c>
      <c r="G31" s="34" t="s">
        <v>34</v>
      </c>
      <c r="H31" s="35"/>
      <c r="I31" s="36"/>
      <c r="J31" s="23"/>
      <c r="K31" s="86" t="s">
        <v>95</v>
      </c>
      <c r="L31" s="39" t="n">
        <v>4</v>
      </c>
      <c r="M31" s="63" t="s">
        <v>7</v>
      </c>
      <c r="N31" s="40"/>
      <c r="O31" s="53" t="s">
        <v>96</v>
      </c>
      <c r="P31" s="53" t="n">
        <v>4</v>
      </c>
      <c r="Q31" s="64" t="s">
        <v>7</v>
      </c>
      <c r="R31" s="106"/>
      <c r="S31" s="71"/>
      <c r="T31" s="72"/>
      <c r="U31" s="72"/>
      <c r="V31" s="73"/>
      <c r="W31" s="56"/>
      <c r="X31" s="56"/>
      <c r="Y31" s="73"/>
      <c r="Z31" s="56"/>
      <c r="AA31" s="56"/>
      <c r="AB31" s="73"/>
      <c r="AC31" s="56"/>
      <c r="AD31" s="56"/>
      <c r="AE31" s="73"/>
      <c r="AF31" s="60"/>
      <c r="AG31" s="60"/>
      <c r="AH31" s="73"/>
      <c r="AI31" s="61"/>
      <c r="AJ31" s="61"/>
    </row>
    <row r="32" customFormat="false" ht="15.75" hidden="false" customHeight="false" outlineLevel="0" collapsed="false">
      <c r="A32" s="28"/>
      <c r="B32" s="29" t="n">
        <v>28</v>
      </c>
      <c r="C32" s="30" t="s">
        <v>97</v>
      </c>
      <c r="D32" s="31" t="n">
        <v>8</v>
      </c>
      <c r="E32" s="32" t="s">
        <v>26</v>
      </c>
      <c r="F32" s="33" t="n">
        <v>11</v>
      </c>
      <c r="G32" s="34" t="s">
        <v>34</v>
      </c>
      <c r="H32" s="35"/>
      <c r="I32" s="36"/>
      <c r="J32" s="23"/>
      <c r="K32" s="62" t="s">
        <v>98</v>
      </c>
      <c r="L32" s="39" t="n">
        <v>4</v>
      </c>
      <c r="M32" s="69" t="s">
        <v>80</v>
      </c>
      <c r="N32" s="40"/>
      <c r="O32" s="53" t="s">
        <v>99</v>
      </c>
      <c r="P32" s="53" t="n">
        <v>4</v>
      </c>
      <c r="Q32" s="70" t="s">
        <v>80</v>
      </c>
      <c r="R32" s="106"/>
      <c r="S32" s="71"/>
      <c r="T32" s="56"/>
      <c r="U32" s="56"/>
      <c r="V32" s="73"/>
      <c r="W32" s="56"/>
      <c r="X32" s="56"/>
      <c r="Y32" s="73"/>
      <c r="Z32" s="56"/>
      <c r="AA32" s="56"/>
      <c r="AB32" s="73"/>
      <c r="AC32" s="56"/>
      <c r="AD32" s="56"/>
      <c r="AE32" s="73"/>
      <c r="AF32" s="60"/>
      <c r="AG32" s="60"/>
      <c r="AH32" s="73"/>
      <c r="AI32" s="61"/>
      <c r="AJ32" s="61"/>
    </row>
    <row r="33" customFormat="false" ht="15.75" hidden="false" customHeight="false" outlineLevel="0" collapsed="false">
      <c r="A33" s="28"/>
      <c r="B33" s="29" t="n">
        <v>29</v>
      </c>
      <c r="C33" s="30" t="s">
        <v>100</v>
      </c>
      <c r="D33" s="31" t="n">
        <v>8</v>
      </c>
      <c r="E33" s="32" t="s">
        <v>26</v>
      </c>
      <c r="F33" s="33" t="n">
        <v>11</v>
      </c>
      <c r="G33" s="34" t="s">
        <v>34</v>
      </c>
      <c r="H33" s="35"/>
      <c r="I33" s="36"/>
      <c r="J33" s="23"/>
      <c r="K33" s="62" t="s">
        <v>101</v>
      </c>
      <c r="L33" s="39" t="n">
        <v>4</v>
      </c>
      <c r="M33" s="39"/>
      <c r="N33" s="40"/>
      <c r="O33" s="53" t="s">
        <v>102</v>
      </c>
      <c r="P33" s="53" t="n">
        <v>4</v>
      </c>
      <c r="Q33" s="74"/>
      <c r="R33" s="106"/>
      <c r="S33" s="71"/>
      <c r="T33" s="72"/>
      <c r="U33" s="56"/>
      <c r="V33" s="73"/>
      <c r="W33" s="56"/>
      <c r="X33" s="56"/>
      <c r="Y33" s="73"/>
      <c r="Z33" s="56"/>
      <c r="AA33" s="56"/>
      <c r="AB33" s="73"/>
      <c r="AC33" s="56"/>
      <c r="AD33" s="56"/>
      <c r="AE33" s="73"/>
      <c r="AF33" s="60"/>
      <c r="AG33" s="60"/>
      <c r="AH33" s="73"/>
      <c r="AI33" s="61"/>
      <c r="AJ33" s="61"/>
    </row>
    <row r="34" customFormat="false" ht="15.75" hidden="false" customHeight="false" outlineLevel="0" collapsed="false">
      <c r="A34" s="107"/>
      <c r="B34" s="29" t="n">
        <v>30</v>
      </c>
      <c r="C34" s="30" t="s">
        <v>103</v>
      </c>
      <c r="D34" s="31" t="n">
        <v>15</v>
      </c>
      <c r="E34" s="32" t="s">
        <v>30</v>
      </c>
      <c r="F34" s="33" t="n">
        <v>7</v>
      </c>
      <c r="G34" s="34" t="s">
        <v>34</v>
      </c>
      <c r="H34" s="108"/>
      <c r="I34" s="109"/>
      <c r="J34" s="23"/>
      <c r="K34" s="62"/>
      <c r="L34" s="39"/>
      <c r="M34" s="39"/>
      <c r="N34" s="40"/>
      <c r="O34" s="53"/>
      <c r="P34" s="53"/>
      <c r="Q34" s="74"/>
      <c r="R34" s="106"/>
      <c r="S34" s="71"/>
      <c r="T34" s="72"/>
      <c r="U34" s="56"/>
      <c r="V34" s="73"/>
      <c r="W34" s="56"/>
      <c r="X34" s="56"/>
      <c r="Y34" s="73"/>
      <c r="Z34" s="56"/>
      <c r="AA34" s="56"/>
      <c r="AB34" s="73"/>
      <c r="AC34" s="56"/>
      <c r="AD34" s="56"/>
      <c r="AE34" s="73"/>
      <c r="AF34" s="60"/>
      <c r="AG34" s="60"/>
      <c r="AH34" s="73"/>
      <c r="AI34" s="61"/>
      <c r="AJ34" s="61"/>
    </row>
    <row r="35" customFormat="false" ht="15.75" hidden="false" customHeight="false" outlineLevel="0" collapsed="false">
      <c r="A35" s="107"/>
      <c r="B35" s="29" t="n">
        <v>31</v>
      </c>
      <c r="C35" s="30" t="s">
        <v>104</v>
      </c>
      <c r="D35" s="31" t="n">
        <v>12</v>
      </c>
      <c r="E35" s="32" t="s">
        <v>66</v>
      </c>
      <c r="F35" s="33" t="n">
        <v>9</v>
      </c>
      <c r="G35" s="34" t="s">
        <v>27</v>
      </c>
      <c r="H35" s="108"/>
      <c r="I35" s="109"/>
      <c r="J35" s="23"/>
      <c r="K35" s="62"/>
      <c r="L35" s="39"/>
      <c r="M35" s="39"/>
      <c r="N35" s="40"/>
      <c r="O35" s="53"/>
      <c r="P35" s="53"/>
      <c r="Q35" s="74"/>
      <c r="R35" s="106"/>
      <c r="S35" s="71"/>
      <c r="T35" s="72"/>
      <c r="U35" s="56"/>
      <c r="V35" s="73"/>
      <c r="W35" s="56"/>
      <c r="X35" s="56"/>
      <c r="Y35" s="73"/>
      <c r="Z35" s="56"/>
      <c r="AA35" s="56"/>
      <c r="AB35" s="73"/>
      <c r="AC35" s="56"/>
      <c r="AD35" s="56"/>
      <c r="AE35" s="73"/>
      <c r="AF35" s="60"/>
      <c r="AG35" s="60"/>
      <c r="AH35" s="73"/>
      <c r="AI35" s="61"/>
      <c r="AJ35" s="61"/>
    </row>
    <row r="36" customFormat="false" ht="15.75" hidden="false" customHeight="false" outlineLevel="0" collapsed="false">
      <c r="A36" s="110"/>
      <c r="B36" s="110"/>
      <c r="C36" s="111"/>
      <c r="D36" s="111"/>
      <c r="E36" s="112"/>
      <c r="F36" s="110"/>
      <c r="G36" s="110"/>
      <c r="H36" s="110"/>
      <c r="I36" s="110"/>
      <c r="J36" s="9"/>
      <c r="K36" s="62"/>
      <c r="L36" s="39"/>
      <c r="M36" s="39"/>
      <c r="N36" s="40"/>
      <c r="O36" s="53"/>
      <c r="P36" s="53"/>
      <c r="Q36" s="74"/>
      <c r="R36" s="106"/>
      <c r="S36" s="71"/>
      <c r="T36" s="84"/>
      <c r="U36" s="99"/>
      <c r="V36" s="73"/>
      <c r="W36" s="85"/>
      <c r="X36" s="99"/>
      <c r="Y36" s="73"/>
      <c r="Z36" s="98"/>
      <c r="AA36" s="68"/>
      <c r="AB36" s="73"/>
      <c r="AC36" s="85"/>
      <c r="AD36" s="68"/>
      <c r="AE36" s="73"/>
      <c r="AF36" s="60"/>
      <c r="AG36" s="60"/>
      <c r="AH36" s="73"/>
      <c r="AI36" s="61"/>
      <c r="AJ36" s="61"/>
    </row>
    <row r="37" customFormat="false" ht="15.75" hidden="false" customHeight="true" outlineLevel="0" collapsed="false">
      <c r="A37" s="113"/>
      <c r="B37" s="13" t="s">
        <v>8</v>
      </c>
      <c r="C37" s="13"/>
      <c r="D37" s="14" t="s">
        <v>9</v>
      </c>
      <c r="E37" s="15" t="s">
        <v>10</v>
      </c>
      <c r="F37" s="16" t="s">
        <v>11</v>
      </c>
      <c r="G37" s="15" t="s">
        <v>105</v>
      </c>
      <c r="H37" s="21" t="s">
        <v>106</v>
      </c>
      <c r="I37" s="22" t="s">
        <v>16</v>
      </c>
      <c r="J37" s="9"/>
      <c r="K37" s="75"/>
      <c r="L37" s="76"/>
      <c r="M37" s="40"/>
      <c r="N37" s="40"/>
      <c r="O37" s="76"/>
      <c r="P37" s="76"/>
      <c r="Q37" s="77"/>
      <c r="R37" s="9"/>
      <c r="S37" s="71"/>
      <c r="T37" s="99"/>
      <c r="U37" s="56"/>
      <c r="V37" s="73"/>
      <c r="W37" s="99"/>
      <c r="X37" s="56"/>
      <c r="Y37" s="73"/>
      <c r="Z37" s="59"/>
      <c r="AA37" s="56"/>
      <c r="AB37" s="73"/>
      <c r="AC37" s="59"/>
      <c r="AD37" s="56"/>
      <c r="AE37" s="73"/>
      <c r="AF37" s="60"/>
      <c r="AG37" s="60"/>
      <c r="AH37" s="73"/>
      <c r="AI37" s="61"/>
      <c r="AJ37" s="61"/>
    </row>
    <row r="38" customFormat="false" ht="15.75" hidden="false" customHeight="false" outlineLevel="0" collapsed="false">
      <c r="A38" s="114" t="s">
        <v>40</v>
      </c>
      <c r="B38" s="115" t="n">
        <v>1</v>
      </c>
      <c r="C38" s="116" t="s">
        <v>107</v>
      </c>
      <c r="D38" s="117" t="n">
        <v>20</v>
      </c>
      <c r="E38" s="32" t="s">
        <v>90</v>
      </c>
      <c r="F38" s="33" t="n">
        <v>10</v>
      </c>
      <c r="G38" s="34" t="s">
        <v>27</v>
      </c>
      <c r="H38" s="35" t="n">
        <v>11</v>
      </c>
      <c r="I38" s="36"/>
      <c r="J38" s="9"/>
      <c r="K38" s="24" t="s">
        <v>108</v>
      </c>
      <c r="L38" s="24"/>
      <c r="M38" s="24"/>
      <c r="N38" s="24"/>
      <c r="O38" s="24"/>
      <c r="P38" s="24"/>
      <c r="Q38" s="24"/>
      <c r="R38" s="25"/>
      <c r="S38" s="71"/>
      <c r="T38" s="99"/>
      <c r="U38" s="56"/>
      <c r="V38" s="73"/>
      <c r="W38" s="99"/>
      <c r="X38" s="56"/>
      <c r="Y38" s="73"/>
      <c r="Z38" s="68"/>
      <c r="AA38" s="56"/>
      <c r="AB38" s="73"/>
      <c r="AC38" s="68"/>
      <c r="AD38" s="56"/>
      <c r="AE38" s="73"/>
      <c r="AF38" s="60"/>
      <c r="AG38" s="60"/>
      <c r="AH38" s="73"/>
      <c r="AI38" s="61"/>
      <c r="AJ38" s="61"/>
    </row>
    <row r="39" customFormat="false" ht="15.75" hidden="false" customHeight="false" outlineLevel="0" collapsed="false">
      <c r="A39" s="114"/>
      <c r="B39" s="115" t="n">
        <v>2</v>
      </c>
      <c r="C39" s="116" t="s">
        <v>31</v>
      </c>
      <c r="D39" s="117" t="n">
        <v>13</v>
      </c>
      <c r="E39" s="32" t="s">
        <v>28</v>
      </c>
      <c r="F39" s="33" t="n">
        <v>1</v>
      </c>
      <c r="G39" s="34" t="s">
        <v>109</v>
      </c>
      <c r="H39" s="35" t="n">
        <v>29</v>
      </c>
      <c r="I39" s="36"/>
      <c r="J39" s="9"/>
      <c r="K39" s="37"/>
      <c r="L39" s="80" t="s">
        <v>110</v>
      </c>
      <c r="M39" s="39"/>
      <c r="N39" s="40"/>
      <c r="O39" s="41"/>
      <c r="P39" s="81" t="s">
        <v>110</v>
      </c>
      <c r="Q39" s="43"/>
      <c r="R39" s="25"/>
      <c r="S39" s="87"/>
      <c r="T39" s="56"/>
      <c r="U39" s="56"/>
      <c r="V39" s="88"/>
      <c r="W39" s="56"/>
      <c r="X39" s="56"/>
      <c r="Y39" s="88"/>
      <c r="Z39" s="68"/>
      <c r="AA39" s="56"/>
      <c r="AB39" s="88"/>
      <c r="AC39" s="68"/>
      <c r="AD39" s="56"/>
      <c r="AE39" s="88"/>
      <c r="AF39" s="60"/>
      <c r="AG39" s="60"/>
      <c r="AH39" s="88"/>
      <c r="AI39" s="61"/>
      <c r="AJ39" s="61"/>
    </row>
    <row r="40" customFormat="false" ht="17.25" hidden="false" customHeight="true" outlineLevel="0" collapsed="false">
      <c r="A40" s="114"/>
      <c r="B40" s="115" t="n">
        <v>3</v>
      </c>
      <c r="C40" s="116" t="s">
        <v>111</v>
      </c>
      <c r="D40" s="117" t="n">
        <v>2</v>
      </c>
      <c r="E40" s="32" t="s">
        <v>90</v>
      </c>
      <c r="F40" s="33" t="n">
        <v>10</v>
      </c>
      <c r="G40" s="34" t="s">
        <v>27</v>
      </c>
      <c r="H40" s="35" t="n">
        <v>27</v>
      </c>
      <c r="I40" s="36"/>
      <c r="J40" s="9"/>
      <c r="K40" s="82" t="s">
        <v>112</v>
      </c>
      <c r="L40" s="39" t="n">
        <v>5</v>
      </c>
      <c r="M40" s="39"/>
      <c r="N40" s="40"/>
      <c r="O40" s="83" t="s">
        <v>113</v>
      </c>
      <c r="P40" s="53" t="n">
        <v>5</v>
      </c>
      <c r="Q40" s="43"/>
      <c r="R40" s="25"/>
      <c r="S40" s="89"/>
      <c r="T40" s="48" t="e">
        <f aca="false">#REF!</f>
        <v>#REF!</v>
      </c>
      <c r="U40" s="45"/>
      <c r="V40" s="90"/>
      <c r="W40" s="48" t="e">
        <f aca="false">#REF!</f>
        <v>#REF!</v>
      </c>
      <c r="X40" s="45"/>
      <c r="Y40" s="90"/>
      <c r="Z40" s="45" t="e">
        <f aca="false">#REF!</f>
        <v>#REF!</v>
      </c>
      <c r="AA40" s="45"/>
      <c r="AB40" s="90"/>
      <c r="AC40" s="45" t="e">
        <f aca="false">#REF!</f>
        <v>#REF!</v>
      </c>
      <c r="AD40" s="45"/>
      <c r="AE40" s="90"/>
      <c r="AF40" s="48"/>
      <c r="AG40" s="49"/>
      <c r="AH40" s="90"/>
      <c r="AI40" s="50"/>
      <c r="AJ40" s="50"/>
    </row>
    <row r="41" customFormat="false" ht="15.75" hidden="false" customHeight="false" outlineLevel="0" collapsed="false">
      <c r="A41" s="114"/>
      <c r="B41" s="115" t="n">
        <v>4</v>
      </c>
      <c r="C41" s="116" t="s">
        <v>114</v>
      </c>
      <c r="D41" s="117" t="n">
        <v>20</v>
      </c>
      <c r="E41" s="32" t="s">
        <v>90</v>
      </c>
      <c r="F41" s="33" t="n">
        <v>10</v>
      </c>
      <c r="G41" s="34" t="s">
        <v>27</v>
      </c>
      <c r="H41" s="35" t="n">
        <v>13</v>
      </c>
      <c r="I41" s="36"/>
      <c r="J41" s="9"/>
      <c r="K41" s="86" t="s">
        <v>115</v>
      </c>
      <c r="L41" s="39" t="n">
        <v>5</v>
      </c>
      <c r="M41" s="63" t="s">
        <v>7</v>
      </c>
      <c r="N41" s="40"/>
      <c r="O41" s="53" t="s">
        <v>116</v>
      </c>
      <c r="P41" s="53" t="n">
        <v>5</v>
      </c>
      <c r="Q41" s="64" t="s">
        <v>7</v>
      </c>
      <c r="R41" s="25"/>
      <c r="S41" s="91"/>
      <c r="T41" s="84"/>
      <c r="U41" s="56"/>
      <c r="V41" s="92"/>
      <c r="W41" s="56"/>
      <c r="X41" s="56"/>
      <c r="Y41" s="92"/>
      <c r="Z41" s="68"/>
      <c r="AA41" s="56"/>
      <c r="AB41" s="92"/>
      <c r="AC41" s="56"/>
      <c r="AD41" s="56"/>
      <c r="AE41" s="92"/>
      <c r="AF41" s="60"/>
      <c r="AG41" s="60"/>
      <c r="AH41" s="92"/>
      <c r="AI41" s="61"/>
      <c r="AJ41" s="61"/>
    </row>
    <row r="42" customFormat="false" ht="15.75" hidden="false" customHeight="false" outlineLevel="0" collapsed="false">
      <c r="A42" s="114"/>
      <c r="B42" s="115" t="n">
        <v>5</v>
      </c>
      <c r="C42" s="116" t="s">
        <v>54</v>
      </c>
      <c r="D42" s="117" t="n">
        <v>10</v>
      </c>
      <c r="E42" s="32" t="s">
        <v>52</v>
      </c>
      <c r="F42" s="33" t="n">
        <v>2</v>
      </c>
      <c r="G42" s="34" t="s">
        <v>34</v>
      </c>
      <c r="H42" s="35" t="n">
        <v>6</v>
      </c>
      <c r="I42" s="36"/>
      <c r="J42" s="9"/>
      <c r="K42" s="62"/>
      <c r="L42" s="39"/>
      <c r="M42" s="69" t="s">
        <v>40</v>
      </c>
      <c r="N42" s="40"/>
      <c r="O42" s="53"/>
      <c r="P42" s="53"/>
      <c r="Q42" s="70" t="s">
        <v>40</v>
      </c>
      <c r="R42" s="25"/>
      <c r="S42" s="93"/>
      <c r="T42" s="56"/>
      <c r="U42" s="56"/>
      <c r="V42" s="94"/>
      <c r="W42" s="56"/>
      <c r="X42" s="56"/>
      <c r="Y42" s="94"/>
      <c r="Z42" s="56"/>
      <c r="AA42" s="56"/>
      <c r="AB42" s="94"/>
      <c r="AC42" s="56"/>
      <c r="AD42" s="56"/>
      <c r="AE42" s="94"/>
      <c r="AF42" s="60"/>
      <c r="AG42" s="60"/>
      <c r="AH42" s="94"/>
      <c r="AI42" s="61"/>
      <c r="AJ42" s="61"/>
    </row>
    <row r="43" customFormat="false" ht="15.75" hidden="false" customHeight="false" outlineLevel="0" collapsed="false">
      <c r="A43" s="114"/>
      <c r="B43" s="115" t="n">
        <v>6</v>
      </c>
      <c r="C43" s="116" t="s">
        <v>35</v>
      </c>
      <c r="D43" s="117" t="n">
        <v>13</v>
      </c>
      <c r="E43" s="32" t="s">
        <v>28</v>
      </c>
      <c r="F43" s="33" t="n">
        <v>1</v>
      </c>
      <c r="G43" s="34" t="s">
        <v>109</v>
      </c>
      <c r="H43" s="35" t="n">
        <v>5</v>
      </c>
      <c r="I43" s="36"/>
      <c r="J43" s="9"/>
      <c r="K43" s="62"/>
      <c r="L43" s="39"/>
      <c r="M43" s="39"/>
      <c r="N43" s="40"/>
      <c r="O43" s="53"/>
      <c r="P43" s="53"/>
      <c r="Q43" s="74"/>
      <c r="R43" s="25"/>
      <c r="S43" s="93"/>
      <c r="T43" s="56"/>
      <c r="U43" s="56"/>
      <c r="V43" s="94"/>
      <c r="W43" s="56"/>
      <c r="X43" s="56"/>
      <c r="Y43" s="94"/>
      <c r="Z43" s="56"/>
      <c r="AA43" s="56"/>
      <c r="AB43" s="94"/>
      <c r="AC43" s="56"/>
      <c r="AD43" s="56"/>
      <c r="AE43" s="94"/>
      <c r="AF43" s="60"/>
      <c r="AG43" s="60"/>
      <c r="AH43" s="94"/>
      <c r="AI43" s="61"/>
      <c r="AJ43" s="61"/>
    </row>
    <row r="44" customFormat="false" ht="15.75" hidden="false" customHeight="false" outlineLevel="0" collapsed="false">
      <c r="A44" s="114"/>
      <c r="B44" s="115" t="n">
        <v>7</v>
      </c>
      <c r="C44" s="116" t="s">
        <v>55</v>
      </c>
      <c r="D44" s="117" t="n">
        <v>9</v>
      </c>
      <c r="E44" s="32" t="s">
        <v>52</v>
      </c>
      <c r="F44" s="33" t="n">
        <v>2</v>
      </c>
      <c r="G44" s="34" t="s">
        <v>27</v>
      </c>
      <c r="H44" s="35" t="n">
        <v>12</v>
      </c>
      <c r="I44" s="36"/>
      <c r="J44" s="9"/>
      <c r="K44" s="62"/>
      <c r="L44" s="39"/>
      <c r="M44" s="39"/>
      <c r="N44" s="40"/>
      <c r="O44" s="53"/>
      <c r="P44" s="53"/>
      <c r="Q44" s="74"/>
      <c r="R44" s="25"/>
      <c r="S44" s="93"/>
      <c r="T44" s="56"/>
      <c r="U44" s="56"/>
      <c r="V44" s="94"/>
      <c r="W44" s="56"/>
      <c r="X44" s="56"/>
      <c r="Y44" s="94"/>
      <c r="Z44" s="56"/>
      <c r="AA44" s="56"/>
      <c r="AB44" s="94"/>
      <c r="AC44" s="56"/>
      <c r="AD44" s="56"/>
      <c r="AE44" s="94"/>
      <c r="AF44" s="60"/>
      <c r="AG44" s="60"/>
      <c r="AH44" s="94"/>
      <c r="AI44" s="61"/>
      <c r="AJ44" s="61"/>
    </row>
    <row r="45" customFormat="false" ht="15.75" hidden="false" customHeight="false" outlineLevel="0" collapsed="false">
      <c r="A45" s="114"/>
      <c r="B45" s="115" t="n">
        <v>8</v>
      </c>
      <c r="C45" s="116" t="s">
        <v>112</v>
      </c>
      <c r="D45" s="117" t="n">
        <v>6</v>
      </c>
      <c r="E45" s="32" t="s">
        <v>110</v>
      </c>
      <c r="F45" s="33" t="n">
        <v>5</v>
      </c>
      <c r="G45" s="34" t="s">
        <v>34</v>
      </c>
      <c r="H45" s="35" t="n">
        <v>32</v>
      </c>
      <c r="I45" s="36"/>
      <c r="J45" s="9"/>
      <c r="K45" s="75"/>
      <c r="L45" s="76"/>
      <c r="M45" s="40"/>
      <c r="N45" s="40"/>
      <c r="O45" s="76"/>
      <c r="P45" s="76"/>
      <c r="Q45" s="77"/>
      <c r="R45" s="25"/>
      <c r="S45" s="93"/>
      <c r="T45" s="56"/>
      <c r="U45" s="56"/>
      <c r="V45" s="94"/>
      <c r="W45" s="56"/>
      <c r="X45" s="56"/>
      <c r="Y45" s="94"/>
      <c r="Z45" s="56"/>
      <c r="AA45" s="56"/>
      <c r="AB45" s="94"/>
      <c r="AC45" s="56"/>
      <c r="AD45" s="56"/>
      <c r="AE45" s="94"/>
      <c r="AF45" s="60"/>
      <c r="AG45" s="60"/>
      <c r="AH45" s="94"/>
      <c r="AI45" s="61"/>
      <c r="AJ45" s="61"/>
    </row>
    <row r="46" customFormat="false" ht="15.75" hidden="false" customHeight="false" outlineLevel="0" collapsed="false">
      <c r="A46" s="114"/>
      <c r="B46" s="115" t="n">
        <v>9</v>
      </c>
      <c r="C46" s="116" t="s">
        <v>32</v>
      </c>
      <c r="D46" s="117" t="n">
        <v>14</v>
      </c>
      <c r="E46" s="32" t="s">
        <v>28</v>
      </c>
      <c r="F46" s="33" t="n">
        <v>1</v>
      </c>
      <c r="G46" s="34" t="s">
        <v>117</v>
      </c>
      <c r="H46" s="35" t="n">
        <v>6</v>
      </c>
      <c r="I46" s="36"/>
      <c r="J46" s="9"/>
      <c r="K46" s="24" t="s">
        <v>118</v>
      </c>
      <c r="L46" s="24"/>
      <c r="M46" s="24"/>
      <c r="N46" s="24"/>
      <c r="O46" s="24"/>
      <c r="P46" s="24"/>
      <c r="Q46" s="24"/>
      <c r="R46" s="25"/>
      <c r="S46" s="93"/>
      <c r="T46" s="56"/>
      <c r="U46" s="56"/>
      <c r="V46" s="94"/>
      <c r="W46" s="56"/>
      <c r="X46" s="56"/>
      <c r="Y46" s="94"/>
      <c r="Z46" s="56"/>
      <c r="AA46" s="56"/>
      <c r="AB46" s="94"/>
      <c r="AC46" s="56"/>
      <c r="AD46" s="56"/>
      <c r="AE46" s="94"/>
      <c r="AF46" s="60"/>
      <c r="AG46" s="60"/>
      <c r="AH46" s="94"/>
      <c r="AI46" s="61"/>
      <c r="AJ46" s="61"/>
    </row>
    <row r="47" customFormat="false" ht="15.75" hidden="false" customHeight="false" outlineLevel="0" collapsed="false">
      <c r="A47" s="114"/>
      <c r="B47" s="115" t="n">
        <v>10</v>
      </c>
      <c r="C47" s="116" t="s">
        <v>57</v>
      </c>
      <c r="D47" s="117" t="n">
        <v>10</v>
      </c>
      <c r="E47" s="32" t="s">
        <v>52</v>
      </c>
      <c r="F47" s="33" t="n">
        <v>2</v>
      </c>
      <c r="G47" s="34" t="s">
        <v>34</v>
      </c>
      <c r="H47" s="35" t="n">
        <v>29</v>
      </c>
      <c r="I47" s="36"/>
      <c r="J47" s="9"/>
      <c r="K47" s="37"/>
      <c r="L47" s="80" t="s">
        <v>46</v>
      </c>
      <c r="M47" s="39"/>
      <c r="N47" s="40"/>
      <c r="O47" s="41"/>
      <c r="P47" s="81" t="s">
        <v>46</v>
      </c>
      <c r="Q47" s="43"/>
      <c r="R47" s="25"/>
      <c r="S47" s="95"/>
      <c r="T47" s="84"/>
      <c r="U47" s="56"/>
      <c r="V47" s="96"/>
      <c r="W47" s="56"/>
      <c r="X47" s="56"/>
      <c r="Y47" s="96"/>
      <c r="Z47" s="56"/>
      <c r="AA47" s="56"/>
      <c r="AB47" s="96"/>
      <c r="AC47" s="56"/>
      <c r="AD47" s="56"/>
      <c r="AE47" s="96"/>
      <c r="AF47" s="60"/>
      <c r="AG47" s="60"/>
      <c r="AH47" s="96"/>
      <c r="AI47" s="61"/>
      <c r="AJ47" s="61"/>
    </row>
    <row r="48" customFormat="false" ht="15.75" hidden="false" customHeight="false" outlineLevel="0" collapsed="false">
      <c r="A48" s="114"/>
      <c r="B48" s="115" t="n">
        <v>11</v>
      </c>
      <c r="C48" s="116" t="s">
        <v>119</v>
      </c>
      <c r="D48" s="117" t="n">
        <v>11</v>
      </c>
      <c r="E48" s="32" t="s">
        <v>66</v>
      </c>
      <c r="F48" s="33" t="n">
        <v>9</v>
      </c>
      <c r="G48" s="34" t="s">
        <v>34</v>
      </c>
      <c r="H48" s="35" t="n">
        <v>8</v>
      </c>
      <c r="I48" s="36"/>
      <c r="J48" s="9"/>
      <c r="K48" s="82" t="s">
        <v>45</v>
      </c>
      <c r="L48" s="39" t="n">
        <v>6</v>
      </c>
      <c r="M48" s="39"/>
      <c r="N48" s="40"/>
      <c r="O48" s="83" t="s">
        <v>120</v>
      </c>
      <c r="P48" s="53" t="n">
        <v>6</v>
      </c>
      <c r="Q48" s="43"/>
      <c r="R48" s="25"/>
      <c r="S48" s="100"/>
      <c r="T48" s="84"/>
      <c r="U48" s="68"/>
      <c r="V48" s="101"/>
      <c r="W48" s="85"/>
      <c r="X48" s="68"/>
      <c r="Y48" s="101"/>
      <c r="Z48" s="85"/>
      <c r="AA48" s="68"/>
      <c r="AB48" s="101"/>
      <c r="AC48" s="85"/>
      <c r="AD48" s="68"/>
      <c r="AE48" s="101"/>
      <c r="AF48" s="60"/>
      <c r="AG48" s="60"/>
      <c r="AH48" s="101"/>
      <c r="AI48" s="61"/>
      <c r="AJ48" s="61"/>
    </row>
    <row r="49" customFormat="false" ht="15.75" hidden="false" customHeight="false" outlineLevel="0" collapsed="false">
      <c r="A49" s="114"/>
      <c r="B49" s="115" t="n">
        <v>12</v>
      </c>
      <c r="C49" s="116" t="s">
        <v>39</v>
      </c>
      <c r="D49" s="117" t="n">
        <v>13</v>
      </c>
      <c r="E49" s="32" t="s">
        <v>28</v>
      </c>
      <c r="F49" s="33" t="n">
        <v>1</v>
      </c>
      <c r="G49" s="34" t="s">
        <v>109</v>
      </c>
      <c r="H49" s="35" t="n">
        <v>32</v>
      </c>
      <c r="I49" s="36"/>
      <c r="J49" s="9"/>
      <c r="K49" s="86" t="s">
        <v>51</v>
      </c>
      <c r="L49" s="39" t="n">
        <v>6</v>
      </c>
      <c r="M49" s="63" t="s">
        <v>7</v>
      </c>
      <c r="N49" s="40"/>
      <c r="O49" s="53" t="s">
        <v>121</v>
      </c>
      <c r="P49" s="53" t="n">
        <v>6</v>
      </c>
      <c r="Q49" s="64" t="s">
        <v>7</v>
      </c>
      <c r="R49" s="25"/>
      <c r="S49" s="93"/>
      <c r="T49" s="84"/>
      <c r="U49" s="56"/>
      <c r="V49" s="94"/>
      <c r="W49" s="58"/>
      <c r="X49" s="56"/>
      <c r="Y49" s="94"/>
      <c r="Z49" s="68"/>
      <c r="AA49" s="56"/>
      <c r="AB49" s="94"/>
      <c r="AC49" s="59"/>
      <c r="AD49" s="56"/>
      <c r="AE49" s="94"/>
      <c r="AF49" s="60"/>
      <c r="AG49" s="60"/>
      <c r="AH49" s="94"/>
      <c r="AI49" s="61"/>
      <c r="AJ49" s="61"/>
    </row>
    <row r="50" customFormat="false" ht="15.75" hidden="false" customHeight="false" outlineLevel="0" collapsed="false">
      <c r="A50" s="114"/>
      <c r="B50" s="115" t="n">
        <v>13</v>
      </c>
      <c r="C50" s="116" t="s">
        <v>122</v>
      </c>
      <c r="D50" s="117" t="n">
        <v>19</v>
      </c>
      <c r="E50" s="32" t="s">
        <v>90</v>
      </c>
      <c r="F50" s="33" t="n">
        <v>10</v>
      </c>
      <c r="G50" s="34" t="s">
        <v>34</v>
      </c>
      <c r="H50" s="35" t="n">
        <v>1</v>
      </c>
      <c r="I50" s="36"/>
      <c r="J50" s="9"/>
      <c r="K50" s="62" t="s">
        <v>62</v>
      </c>
      <c r="L50" s="39" t="n">
        <v>6</v>
      </c>
      <c r="M50" s="69" t="s">
        <v>24</v>
      </c>
      <c r="N50" s="40"/>
      <c r="O50" s="53" t="s">
        <v>123</v>
      </c>
      <c r="P50" s="53" t="n">
        <v>6</v>
      </c>
      <c r="Q50" s="70" t="s">
        <v>80</v>
      </c>
      <c r="R50" s="25"/>
      <c r="S50" s="102"/>
      <c r="T50" s="66"/>
      <c r="U50" s="56"/>
      <c r="V50" s="103"/>
      <c r="W50" s="66"/>
      <c r="X50" s="56"/>
      <c r="Y50" s="103"/>
      <c r="Z50" s="68"/>
      <c r="AA50" s="56"/>
      <c r="AB50" s="103"/>
      <c r="AC50" s="68"/>
      <c r="AD50" s="56"/>
      <c r="AE50" s="103"/>
      <c r="AF50" s="60"/>
      <c r="AG50" s="60"/>
      <c r="AH50" s="103"/>
      <c r="AI50" s="61"/>
      <c r="AJ50" s="61"/>
    </row>
    <row r="51" customFormat="false" ht="19.5" hidden="false" customHeight="true" outlineLevel="0" collapsed="false">
      <c r="A51" s="114"/>
      <c r="B51" s="115" t="n">
        <v>14</v>
      </c>
      <c r="C51" s="116" t="s">
        <v>58</v>
      </c>
      <c r="D51" s="117" t="n">
        <v>9</v>
      </c>
      <c r="E51" s="32" t="s">
        <v>52</v>
      </c>
      <c r="F51" s="33" t="n">
        <v>2</v>
      </c>
      <c r="G51" s="34" t="s">
        <v>27</v>
      </c>
      <c r="H51" s="35" t="n">
        <v>22</v>
      </c>
      <c r="I51" s="36"/>
      <c r="J51" s="9"/>
      <c r="K51" s="62" t="s">
        <v>91</v>
      </c>
      <c r="L51" s="39" t="n">
        <v>6</v>
      </c>
      <c r="M51" s="39"/>
      <c r="N51" s="40"/>
      <c r="O51" s="53" t="s">
        <v>124</v>
      </c>
      <c r="P51" s="53" t="n">
        <v>6</v>
      </c>
      <c r="Q51" s="74"/>
      <c r="R51" s="25"/>
      <c r="S51" s="89"/>
      <c r="T51" s="45" t="e">
        <f aca="false">#REF!</f>
        <v>#REF!</v>
      </c>
      <c r="U51" s="45"/>
      <c r="V51" s="90"/>
      <c r="W51" s="45" t="e">
        <f aca="false">#REF!</f>
        <v>#REF!</v>
      </c>
      <c r="X51" s="45"/>
      <c r="Y51" s="90"/>
      <c r="Z51" s="45" t="e">
        <f aca="false">#REF!</f>
        <v>#REF!</v>
      </c>
      <c r="AA51" s="45"/>
      <c r="AB51" s="90"/>
      <c r="AC51" s="45" t="e">
        <f aca="false">#REF!</f>
        <v>#REF!</v>
      </c>
      <c r="AD51" s="45"/>
      <c r="AE51" s="90"/>
      <c r="AF51" s="48"/>
      <c r="AG51" s="49"/>
      <c r="AH51" s="90"/>
      <c r="AI51" s="50"/>
      <c r="AJ51" s="50"/>
    </row>
    <row r="52" customFormat="false" ht="15.75" hidden="false" customHeight="false" outlineLevel="0" collapsed="false">
      <c r="A52" s="114"/>
      <c r="B52" s="115" t="n">
        <v>15</v>
      </c>
      <c r="C52" s="116" t="s">
        <v>60</v>
      </c>
      <c r="D52" s="117" t="n">
        <v>10</v>
      </c>
      <c r="E52" s="32" t="s">
        <v>52</v>
      </c>
      <c r="F52" s="33" t="n">
        <v>2</v>
      </c>
      <c r="G52" s="34" t="s">
        <v>34</v>
      </c>
      <c r="H52" s="35" t="n">
        <v>10</v>
      </c>
      <c r="I52" s="36"/>
      <c r="J52" s="9"/>
      <c r="K52" s="62"/>
      <c r="L52" s="39"/>
      <c r="M52" s="39"/>
      <c r="N52" s="40"/>
      <c r="O52" s="53"/>
      <c r="P52" s="53"/>
      <c r="Q52" s="74"/>
      <c r="R52" s="25"/>
      <c r="S52" s="54"/>
      <c r="T52" s="66"/>
      <c r="U52" s="56"/>
      <c r="V52" s="57"/>
      <c r="W52" s="66"/>
      <c r="X52" s="56"/>
      <c r="Y52" s="57"/>
      <c r="Z52" s="56"/>
      <c r="AA52" s="56"/>
      <c r="AB52" s="57"/>
      <c r="AC52" s="68"/>
      <c r="AD52" s="56"/>
      <c r="AE52" s="57"/>
      <c r="AF52" s="60"/>
      <c r="AG52" s="60"/>
      <c r="AH52" s="57"/>
      <c r="AI52" s="61"/>
      <c r="AJ52" s="61"/>
    </row>
    <row r="53" customFormat="false" ht="15.75" hidden="false" customHeight="false" outlineLevel="0" collapsed="false">
      <c r="A53" s="114"/>
      <c r="B53" s="115" t="n">
        <v>16</v>
      </c>
      <c r="C53" s="116" t="s">
        <v>125</v>
      </c>
      <c r="D53" s="117" t="n">
        <v>11</v>
      </c>
      <c r="E53" s="32" t="s">
        <v>66</v>
      </c>
      <c r="F53" s="33" t="n">
        <v>9</v>
      </c>
      <c r="G53" s="34" t="s">
        <v>34</v>
      </c>
      <c r="H53" s="35" t="n">
        <v>13</v>
      </c>
      <c r="I53" s="36"/>
      <c r="J53" s="9"/>
      <c r="K53" s="75"/>
      <c r="L53" s="76"/>
      <c r="M53" s="40"/>
      <c r="N53" s="40"/>
      <c r="O53" s="76"/>
      <c r="P53" s="76"/>
      <c r="Q53" s="77"/>
      <c r="R53" s="25"/>
      <c r="S53" s="65"/>
      <c r="T53" s="66"/>
      <c r="U53" s="56"/>
      <c r="V53" s="67"/>
      <c r="W53" s="56"/>
      <c r="X53" s="56"/>
      <c r="Y53" s="67"/>
      <c r="Z53" s="56"/>
      <c r="AA53" s="56"/>
      <c r="AB53" s="67"/>
      <c r="AC53" s="56"/>
      <c r="AD53" s="56"/>
      <c r="AE53" s="67"/>
      <c r="AF53" s="60"/>
      <c r="AG53" s="60"/>
      <c r="AH53" s="67"/>
      <c r="AI53" s="61"/>
      <c r="AJ53" s="61"/>
    </row>
    <row r="54" customFormat="false" ht="15.75" hidden="false" customHeight="false" outlineLevel="0" collapsed="false">
      <c r="A54" s="114"/>
      <c r="B54" s="115" t="n">
        <v>17</v>
      </c>
      <c r="C54" s="116" t="s">
        <v>113</v>
      </c>
      <c r="D54" s="117" t="n">
        <v>5</v>
      </c>
      <c r="E54" s="32" t="s">
        <v>110</v>
      </c>
      <c r="F54" s="33" t="n">
        <v>5</v>
      </c>
      <c r="G54" s="34" t="s">
        <v>27</v>
      </c>
      <c r="H54" s="35" t="n">
        <v>27</v>
      </c>
      <c r="I54" s="36"/>
      <c r="J54" s="9"/>
      <c r="K54" s="24" t="s">
        <v>126</v>
      </c>
      <c r="L54" s="24"/>
      <c r="M54" s="24"/>
      <c r="N54" s="24"/>
      <c r="O54" s="24"/>
      <c r="P54" s="24"/>
      <c r="Q54" s="24"/>
      <c r="R54" s="25"/>
      <c r="S54" s="71"/>
      <c r="T54" s="84"/>
      <c r="U54" s="56"/>
      <c r="V54" s="73"/>
      <c r="W54" s="56"/>
      <c r="X54" s="56"/>
      <c r="Y54" s="73"/>
      <c r="Z54" s="56"/>
      <c r="AA54" s="56"/>
      <c r="AB54" s="73"/>
      <c r="AC54" s="56"/>
      <c r="AD54" s="56"/>
      <c r="AE54" s="73"/>
      <c r="AF54" s="60"/>
      <c r="AG54" s="60"/>
      <c r="AH54" s="73"/>
      <c r="AI54" s="61"/>
      <c r="AJ54" s="61"/>
    </row>
    <row r="55" customFormat="false" ht="15.75" hidden="false" customHeight="false" outlineLevel="0" collapsed="false">
      <c r="A55" s="114"/>
      <c r="B55" s="115" t="n">
        <v>18</v>
      </c>
      <c r="C55" s="116" t="s">
        <v>63</v>
      </c>
      <c r="D55" s="117" t="n">
        <v>10</v>
      </c>
      <c r="E55" s="32" t="s">
        <v>52</v>
      </c>
      <c r="F55" s="33" t="n">
        <v>2</v>
      </c>
      <c r="G55" s="34" t="s">
        <v>34</v>
      </c>
      <c r="H55" s="35" t="n">
        <v>6</v>
      </c>
      <c r="I55" s="36"/>
      <c r="J55" s="9"/>
      <c r="K55" s="37"/>
      <c r="L55" s="80" t="s">
        <v>30</v>
      </c>
      <c r="M55" s="39"/>
      <c r="N55" s="40"/>
      <c r="O55" s="41"/>
      <c r="P55" s="81" t="s">
        <v>30</v>
      </c>
      <c r="Q55" s="43"/>
      <c r="R55" s="25"/>
      <c r="S55" s="71"/>
      <c r="T55" s="56"/>
      <c r="U55" s="56"/>
      <c r="V55" s="73"/>
      <c r="W55" s="56"/>
      <c r="X55" s="56"/>
      <c r="Y55" s="73"/>
      <c r="Z55" s="56"/>
      <c r="AA55" s="56"/>
      <c r="AB55" s="73"/>
      <c r="AC55" s="56"/>
      <c r="AD55" s="56"/>
      <c r="AE55" s="73"/>
      <c r="AF55" s="60"/>
      <c r="AG55" s="60"/>
      <c r="AH55" s="73"/>
      <c r="AI55" s="61"/>
      <c r="AJ55" s="61"/>
    </row>
    <row r="56" customFormat="false" ht="15.75" hidden="false" customHeight="false" outlineLevel="0" collapsed="false">
      <c r="A56" s="114"/>
      <c r="B56" s="115" t="n">
        <v>19</v>
      </c>
      <c r="C56" s="116" t="s">
        <v>115</v>
      </c>
      <c r="D56" s="117" t="n">
        <v>6</v>
      </c>
      <c r="E56" s="32" t="s">
        <v>110</v>
      </c>
      <c r="F56" s="33" t="n">
        <v>5</v>
      </c>
      <c r="G56" s="34" t="s">
        <v>34</v>
      </c>
      <c r="H56" s="35" t="n">
        <v>9</v>
      </c>
      <c r="I56" s="36"/>
      <c r="J56" s="9"/>
      <c r="K56" s="82" t="s">
        <v>33</v>
      </c>
      <c r="L56" s="39" t="n">
        <v>7</v>
      </c>
      <c r="M56" s="39"/>
      <c r="N56" s="40"/>
      <c r="O56" s="83" t="s">
        <v>29</v>
      </c>
      <c r="P56" s="53" t="n">
        <v>7</v>
      </c>
      <c r="Q56" s="43"/>
      <c r="R56" s="25"/>
      <c r="S56" s="71"/>
      <c r="T56" s="56"/>
      <c r="U56" s="56"/>
      <c r="V56" s="73"/>
      <c r="W56" s="56"/>
      <c r="X56" s="56"/>
      <c r="Y56" s="73"/>
      <c r="Z56" s="56"/>
      <c r="AA56" s="56"/>
      <c r="AB56" s="73"/>
      <c r="AC56" s="56"/>
      <c r="AD56" s="56"/>
      <c r="AE56" s="73"/>
      <c r="AF56" s="60"/>
      <c r="AG56" s="60"/>
      <c r="AH56" s="73"/>
      <c r="AI56" s="61"/>
      <c r="AJ56" s="61"/>
    </row>
    <row r="57" customFormat="false" ht="15.75" hidden="false" customHeight="false" outlineLevel="0" collapsed="false">
      <c r="A57" s="114"/>
      <c r="B57" s="115" t="n">
        <v>20</v>
      </c>
      <c r="C57" s="116" t="s">
        <v>36</v>
      </c>
      <c r="D57" s="117" t="n">
        <v>14</v>
      </c>
      <c r="E57" s="32" t="s">
        <v>28</v>
      </c>
      <c r="F57" s="33" t="n">
        <v>1</v>
      </c>
      <c r="G57" s="34" t="s">
        <v>117</v>
      </c>
      <c r="H57" s="35" t="n">
        <v>2</v>
      </c>
      <c r="I57" s="36"/>
      <c r="J57" s="9"/>
      <c r="K57" s="86" t="s">
        <v>59</v>
      </c>
      <c r="L57" s="39" t="n">
        <v>7</v>
      </c>
      <c r="M57" s="63" t="s">
        <v>7</v>
      </c>
      <c r="N57" s="40"/>
      <c r="O57" s="53" t="s">
        <v>42</v>
      </c>
      <c r="P57" s="53" t="n">
        <v>7</v>
      </c>
      <c r="Q57" s="64" t="s">
        <v>7</v>
      </c>
      <c r="R57" s="25"/>
      <c r="S57" s="71"/>
      <c r="T57" s="56"/>
      <c r="U57" s="56"/>
      <c r="V57" s="73"/>
      <c r="W57" s="56"/>
      <c r="X57" s="56"/>
      <c r="Y57" s="73"/>
      <c r="Z57" s="56"/>
      <c r="AA57" s="56"/>
      <c r="AB57" s="73"/>
      <c r="AC57" s="56"/>
      <c r="AD57" s="56"/>
      <c r="AE57" s="73"/>
      <c r="AF57" s="60"/>
      <c r="AG57" s="60"/>
      <c r="AH57" s="73"/>
      <c r="AI57" s="61"/>
      <c r="AJ57" s="61"/>
    </row>
    <row r="58" customFormat="false" ht="15.75" hidden="false" customHeight="false" outlineLevel="0" collapsed="false">
      <c r="A58" s="114"/>
      <c r="B58" s="115" t="n">
        <v>21</v>
      </c>
      <c r="C58" s="116" t="s">
        <v>127</v>
      </c>
      <c r="D58" s="117" t="n">
        <v>11</v>
      </c>
      <c r="E58" s="32" t="s">
        <v>66</v>
      </c>
      <c r="F58" s="33" t="n">
        <v>9</v>
      </c>
      <c r="G58" s="34" t="s">
        <v>34</v>
      </c>
      <c r="H58" s="35" t="n">
        <v>27</v>
      </c>
      <c r="I58" s="36"/>
      <c r="J58" s="9"/>
      <c r="K58" s="62" t="s">
        <v>89</v>
      </c>
      <c r="L58" s="39" t="n">
        <v>7</v>
      </c>
      <c r="M58" s="69" t="s">
        <v>24</v>
      </c>
      <c r="N58" s="40"/>
      <c r="O58" s="53" t="s">
        <v>53</v>
      </c>
      <c r="P58" s="53" t="n">
        <v>7</v>
      </c>
      <c r="Q58" s="70" t="s">
        <v>24</v>
      </c>
      <c r="R58" s="25"/>
      <c r="S58" s="71"/>
      <c r="T58" s="56"/>
      <c r="U58" s="56"/>
      <c r="V58" s="73"/>
      <c r="W58" s="56"/>
      <c r="X58" s="56"/>
      <c r="Y58" s="73"/>
      <c r="Z58" s="56"/>
      <c r="AA58" s="56"/>
      <c r="AB58" s="73"/>
      <c r="AC58" s="56"/>
      <c r="AD58" s="56"/>
      <c r="AE58" s="73"/>
      <c r="AF58" s="60"/>
      <c r="AG58" s="60"/>
      <c r="AH58" s="73"/>
      <c r="AI58" s="61"/>
      <c r="AJ58" s="61"/>
    </row>
    <row r="59" customFormat="false" ht="15.75" hidden="false" customHeight="false" outlineLevel="0" collapsed="false">
      <c r="A59" s="114"/>
      <c r="B59" s="115" t="n">
        <v>22</v>
      </c>
      <c r="C59" s="116" t="s">
        <v>128</v>
      </c>
      <c r="D59" s="117" t="n">
        <v>19</v>
      </c>
      <c r="E59" s="32" t="s">
        <v>90</v>
      </c>
      <c r="F59" s="33" t="n">
        <v>10</v>
      </c>
      <c r="G59" s="34" t="s">
        <v>34</v>
      </c>
      <c r="H59" s="35"/>
      <c r="I59" s="36"/>
      <c r="J59" s="9"/>
      <c r="K59" s="62" t="s">
        <v>103</v>
      </c>
      <c r="L59" s="39" t="n">
        <v>7</v>
      </c>
      <c r="M59" s="39"/>
      <c r="N59" s="40"/>
      <c r="O59" s="53" t="s">
        <v>85</v>
      </c>
      <c r="P59" s="53" t="n">
        <v>7</v>
      </c>
      <c r="Q59" s="74"/>
      <c r="R59" s="25"/>
      <c r="S59" s="71"/>
      <c r="T59" s="56"/>
      <c r="U59" s="56"/>
      <c r="V59" s="73"/>
      <c r="W59" s="56"/>
      <c r="X59" s="56"/>
      <c r="Y59" s="73"/>
      <c r="Z59" s="56"/>
      <c r="AA59" s="56"/>
      <c r="AB59" s="73"/>
      <c r="AC59" s="118"/>
      <c r="AD59" s="118"/>
      <c r="AE59" s="73"/>
      <c r="AF59" s="60"/>
      <c r="AG59" s="60"/>
      <c r="AH59" s="73"/>
      <c r="AI59" s="61"/>
      <c r="AJ59" s="61"/>
    </row>
    <row r="60" customFormat="false" ht="15.75" hidden="false" customHeight="false" outlineLevel="0" collapsed="false">
      <c r="A60" s="114"/>
      <c r="B60" s="115" t="n">
        <v>23</v>
      </c>
      <c r="C60" s="116" t="s">
        <v>129</v>
      </c>
      <c r="D60" s="117" t="n">
        <v>20</v>
      </c>
      <c r="E60" s="32" t="s">
        <v>90</v>
      </c>
      <c r="F60" s="33" t="n">
        <v>10</v>
      </c>
      <c r="G60" s="34" t="s">
        <v>27</v>
      </c>
      <c r="H60" s="35" t="n">
        <v>6</v>
      </c>
      <c r="I60" s="36"/>
      <c r="J60" s="9"/>
      <c r="K60" s="62"/>
      <c r="L60" s="39"/>
      <c r="M60" s="39"/>
      <c r="N60" s="40"/>
      <c r="O60" s="53"/>
      <c r="P60" s="53"/>
      <c r="Q60" s="74"/>
      <c r="R60" s="25"/>
      <c r="S60" s="71"/>
      <c r="T60" s="84"/>
      <c r="U60" s="56"/>
      <c r="V60" s="73"/>
      <c r="W60" s="56"/>
      <c r="X60" s="56"/>
      <c r="Y60" s="73"/>
      <c r="Z60" s="56"/>
      <c r="AA60" s="56"/>
      <c r="AB60" s="73"/>
      <c r="AC60" s="118"/>
      <c r="AD60" s="118"/>
      <c r="AE60" s="73"/>
      <c r="AF60" s="119"/>
      <c r="AG60" s="119"/>
      <c r="AH60" s="73"/>
      <c r="AI60" s="61"/>
      <c r="AJ60" s="61"/>
    </row>
    <row r="61" customFormat="false" ht="15.75" hidden="false" customHeight="false" outlineLevel="0" collapsed="false">
      <c r="A61" s="114"/>
      <c r="B61" s="115" t="n">
        <v>24</v>
      </c>
      <c r="C61" s="116" t="s">
        <v>116</v>
      </c>
      <c r="D61" s="117" t="n">
        <v>5</v>
      </c>
      <c r="E61" s="32" t="s">
        <v>110</v>
      </c>
      <c r="F61" s="33" t="n">
        <v>5</v>
      </c>
      <c r="G61" s="34" t="s">
        <v>27</v>
      </c>
      <c r="H61" s="35" t="n">
        <v>3</v>
      </c>
      <c r="I61" s="36"/>
      <c r="J61" s="9"/>
      <c r="K61" s="75"/>
      <c r="L61" s="76"/>
      <c r="M61" s="40"/>
      <c r="N61" s="40"/>
      <c r="O61" s="76"/>
      <c r="P61" s="76"/>
      <c r="Q61" s="77"/>
      <c r="R61" s="25"/>
      <c r="S61" s="87"/>
      <c r="T61" s="84"/>
      <c r="U61" s="56"/>
      <c r="V61" s="88"/>
      <c r="W61" s="85"/>
      <c r="X61" s="56"/>
      <c r="Y61" s="88"/>
      <c r="Z61" s="56"/>
      <c r="AA61" s="56"/>
      <c r="AB61" s="88"/>
      <c r="AC61" s="120"/>
      <c r="AD61" s="121"/>
      <c r="AE61" s="88"/>
      <c r="AF61" s="119"/>
      <c r="AG61" s="119"/>
      <c r="AH61" s="88"/>
      <c r="AI61" s="61"/>
      <c r="AJ61" s="61"/>
    </row>
    <row r="62" customFormat="false" ht="15.75" hidden="false" customHeight="false" outlineLevel="0" collapsed="false">
      <c r="A62" s="114"/>
      <c r="B62" s="115" t="n">
        <v>25</v>
      </c>
      <c r="C62" s="116" t="s">
        <v>43</v>
      </c>
      <c r="D62" s="117" t="n">
        <v>13</v>
      </c>
      <c r="E62" s="32" t="s">
        <v>28</v>
      </c>
      <c r="F62" s="33" t="n">
        <v>1</v>
      </c>
      <c r="G62" s="34" t="s">
        <v>109</v>
      </c>
      <c r="H62" s="35" t="n">
        <v>27</v>
      </c>
      <c r="I62" s="36"/>
      <c r="J62" s="9"/>
      <c r="K62" s="24" t="s">
        <v>130</v>
      </c>
      <c r="L62" s="24"/>
      <c r="M62" s="24"/>
      <c r="N62" s="24"/>
      <c r="O62" s="24"/>
      <c r="P62" s="24"/>
      <c r="Q62" s="24"/>
      <c r="R62" s="25"/>
      <c r="S62" s="89"/>
      <c r="T62" s="45" t="e">
        <f aca="false">#REF!</f>
        <v>#REF!</v>
      </c>
      <c r="U62" s="45"/>
      <c r="V62" s="90"/>
      <c r="W62" s="45" t="e">
        <f aca="false">#REF!</f>
        <v>#REF!</v>
      </c>
      <c r="X62" s="45"/>
      <c r="Y62" s="90"/>
      <c r="Z62" s="45" t="e">
        <f aca="false">#REF!</f>
        <v>#REF!</v>
      </c>
      <c r="AA62" s="45"/>
      <c r="AB62" s="90"/>
      <c r="AC62" s="45" t="e">
        <f aca="false">#REF!</f>
        <v>#REF!</v>
      </c>
      <c r="AD62" s="122"/>
      <c r="AE62" s="90"/>
      <c r="AF62" s="48"/>
      <c r="AG62" s="122"/>
      <c r="AH62" s="90"/>
      <c r="AI62" s="50"/>
      <c r="AJ62" s="50"/>
    </row>
    <row r="63" customFormat="false" ht="15.75" hidden="false" customHeight="false" outlineLevel="0" collapsed="false">
      <c r="A63" s="114"/>
      <c r="B63" s="115" t="n">
        <v>26</v>
      </c>
      <c r="C63" s="116" t="s">
        <v>61</v>
      </c>
      <c r="D63" s="117" t="n">
        <v>9</v>
      </c>
      <c r="E63" s="32" t="s">
        <v>52</v>
      </c>
      <c r="F63" s="33" t="n">
        <v>2</v>
      </c>
      <c r="G63" s="34" t="s">
        <v>27</v>
      </c>
      <c r="H63" s="35" t="n">
        <v>29</v>
      </c>
      <c r="I63" s="36"/>
      <c r="J63" s="9"/>
      <c r="K63" s="37"/>
      <c r="L63" s="80" t="s">
        <v>46</v>
      </c>
      <c r="M63" s="39"/>
      <c r="N63" s="40"/>
      <c r="O63" s="41"/>
      <c r="P63" s="81" t="s">
        <v>46</v>
      </c>
      <c r="Q63" s="43"/>
      <c r="R63" s="25"/>
      <c r="S63" s="91"/>
      <c r="T63" s="84"/>
      <c r="U63" s="56"/>
      <c r="V63" s="92"/>
      <c r="W63" s="56"/>
      <c r="X63" s="56"/>
      <c r="Y63" s="92"/>
      <c r="Z63" s="56"/>
      <c r="AA63" s="56"/>
      <c r="AB63" s="92"/>
      <c r="AC63" s="123"/>
      <c r="AD63" s="119"/>
      <c r="AE63" s="92"/>
      <c r="AF63" s="119"/>
      <c r="AG63" s="119"/>
      <c r="AH63" s="92"/>
      <c r="AI63" s="61"/>
      <c r="AJ63" s="61"/>
    </row>
    <row r="64" customFormat="false" ht="15.75" hidden="false" customHeight="false" outlineLevel="0" collapsed="false">
      <c r="A64" s="114"/>
      <c r="B64" s="115" t="n">
        <v>27</v>
      </c>
      <c r="C64" s="116" t="s">
        <v>64</v>
      </c>
      <c r="D64" s="117" t="n">
        <v>9</v>
      </c>
      <c r="E64" s="32" t="s">
        <v>52</v>
      </c>
      <c r="F64" s="33" t="n">
        <v>2</v>
      </c>
      <c r="G64" s="34" t="s">
        <v>27</v>
      </c>
      <c r="H64" s="35" t="n">
        <v>29</v>
      </c>
      <c r="I64" s="36"/>
      <c r="J64" s="9"/>
      <c r="K64" s="82" t="s">
        <v>131</v>
      </c>
      <c r="L64" s="39" t="n">
        <v>8</v>
      </c>
      <c r="M64" s="39"/>
      <c r="N64" s="40"/>
      <c r="O64" s="83" t="s">
        <v>132</v>
      </c>
      <c r="P64" s="53" t="n">
        <v>8</v>
      </c>
      <c r="Q64" s="43"/>
      <c r="R64" s="25"/>
      <c r="S64" s="93"/>
      <c r="T64" s="56"/>
      <c r="U64" s="56"/>
      <c r="V64" s="94"/>
      <c r="W64" s="56"/>
      <c r="X64" s="56"/>
      <c r="Y64" s="94"/>
      <c r="Z64" s="56"/>
      <c r="AA64" s="56"/>
      <c r="AB64" s="94"/>
      <c r="AC64" s="123"/>
      <c r="AD64" s="119"/>
      <c r="AE64" s="94"/>
      <c r="AF64" s="119"/>
      <c r="AG64" s="119"/>
      <c r="AH64" s="94"/>
      <c r="AI64" s="61"/>
      <c r="AJ64" s="61"/>
    </row>
    <row r="65" customFormat="false" ht="15.75" hidden="false" customHeight="false" outlineLevel="0" collapsed="false">
      <c r="A65" s="114"/>
      <c r="B65" s="115" t="n">
        <v>28</v>
      </c>
      <c r="C65" s="116" t="s">
        <v>41</v>
      </c>
      <c r="D65" s="117" t="n">
        <v>14</v>
      </c>
      <c r="E65" s="32" t="s">
        <v>28</v>
      </c>
      <c r="F65" s="33" t="n">
        <v>1</v>
      </c>
      <c r="G65" s="34" t="s">
        <v>117</v>
      </c>
      <c r="H65" s="35" t="n">
        <v>9</v>
      </c>
      <c r="I65" s="36"/>
      <c r="J65" s="9"/>
      <c r="K65" s="86" t="s">
        <v>133</v>
      </c>
      <c r="L65" s="39" t="n">
        <v>8</v>
      </c>
      <c r="M65" s="63" t="s">
        <v>7</v>
      </c>
      <c r="N65" s="40"/>
      <c r="O65" s="53" t="s">
        <v>134</v>
      </c>
      <c r="P65" s="53" t="n">
        <v>8</v>
      </c>
      <c r="Q65" s="64" t="s">
        <v>7</v>
      </c>
      <c r="R65" s="25"/>
      <c r="S65" s="93"/>
      <c r="T65" s="56"/>
      <c r="U65" s="56"/>
      <c r="V65" s="94"/>
      <c r="W65" s="56"/>
      <c r="X65" s="56"/>
      <c r="Y65" s="94"/>
      <c r="Z65" s="56"/>
      <c r="AA65" s="56"/>
      <c r="AB65" s="94"/>
      <c r="AC65" s="124"/>
      <c r="AD65" s="125"/>
      <c r="AE65" s="94"/>
      <c r="AF65" s="119"/>
      <c r="AG65" s="119"/>
      <c r="AH65" s="94"/>
      <c r="AI65" s="61"/>
      <c r="AJ65" s="61"/>
    </row>
    <row r="66" customFormat="false" ht="15.75" hidden="false" customHeight="false" outlineLevel="0" collapsed="false">
      <c r="A66" s="114"/>
      <c r="B66" s="115" t="n">
        <v>29</v>
      </c>
      <c r="C66" s="116" t="s">
        <v>135</v>
      </c>
      <c r="D66" s="117" t="n">
        <v>19</v>
      </c>
      <c r="E66" s="32" t="s">
        <v>90</v>
      </c>
      <c r="F66" s="33" t="n">
        <v>10</v>
      </c>
      <c r="G66" s="34" t="s">
        <v>34</v>
      </c>
      <c r="H66" s="35"/>
      <c r="I66" s="36"/>
      <c r="J66" s="9"/>
      <c r="K66" s="62" t="s">
        <v>136</v>
      </c>
      <c r="L66" s="39" t="n">
        <v>8</v>
      </c>
      <c r="M66" s="69" t="s">
        <v>80</v>
      </c>
      <c r="N66" s="40"/>
      <c r="O66" s="53" t="s">
        <v>137</v>
      </c>
      <c r="P66" s="53" t="n">
        <v>8</v>
      </c>
      <c r="Q66" s="70" t="s">
        <v>80</v>
      </c>
      <c r="R66" s="25"/>
      <c r="S66" s="93"/>
      <c r="T66" s="85"/>
      <c r="U66" s="56"/>
      <c r="V66" s="94"/>
      <c r="W66" s="56"/>
      <c r="X66" s="56"/>
      <c r="Y66" s="94"/>
      <c r="Z66" s="56"/>
      <c r="AA66" s="56"/>
      <c r="AB66" s="94"/>
      <c r="AC66" s="123"/>
      <c r="AD66" s="119"/>
      <c r="AE66" s="94"/>
      <c r="AF66" s="119"/>
      <c r="AG66" s="119"/>
      <c r="AH66" s="94"/>
      <c r="AI66" s="61"/>
      <c r="AJ66" s="61"/>
    </row>
    <row r="67" customFormat="false" ht="15.75" hidden="false" customHeight="false" outlineLevel="0" collapsed="false">
      <c r="A67" s="126"/>
      <c r="B67" s="115" t="n">
        <v>30</v>
      </c>
      <c r="C67" s="116" t="s">
        <v>138</v>
      </c>
      <c r="D67" s="117" t="n">
        <v>11</v>
      </c>
      <c r="E67" s="32" t="s">
        <v>66</v>
      </c>
      <c r="F67" s="33" t="n">
        <v>9</v>
      </c>
      <c r="G67" s="34" t="s">
        <v>34</v>
      </c>
      <c r="H67" s="108"/>
      <c r="I67" s="109"/>
      <c r="J67" s="9"/>
      <c r="K67" s="62" t="s">
        <v>139</v>
      </c>
      <c r="L67" s="39" t="n">
        <v>8</v>
      </c>
      <c r="M67" s="69"/>
      <c r="N67" s="40"/>
      <c r="O67" s="53" t="s">
        <v>140</v>
      </c>
      <c r="P67" s="53" t="n">
        <v>8</v>
      </c>
      <c r="Q67" s="70"/>
      <c r="R67" s="25"/>
      <c r="S67" s="93"/>
      <c r="T67" s="85"/>
      <c r="U67" s="56"/>
      <c r="V67" s="94"/>
      <c r="W67" s="56"/>
      <c r="X67" s="56"/>
      <c r="Y67" s="94"/>
      <c r="Z67" s="56"/>
      <c r="AA67" s="56"/>
      <c r="AB67" s="94"/>
      <c r="AC67" s="123"/>
      <c r="AD67" s="119"/>
      <c r="AE67" s="94"/>
      <c r="AF67" s="119"/>
      <c r="AG67" s="119"/>
      <c r="AH67" s="94"/>
      <c r="AI67" s="61"/>
      <c r="AJ67" s="61"/>
    </row>
    <row r="68" customFormat="false" ht="15.75" hidden="false" customHeight="false" outlineLevel="0" collapsed="false">
      <c r="A68" s="126"/>
      <c r="B68" s="115" t="n">
        <v>31</v>
      </c>
      <c r="C68" s="116" t="s">
        <v>141</v>
      </c>
      <c r="D68" s="117" t="n">
        <v>20</v>
      </c>
      <c r="E68" s="32" t="s">
        <v>90</v>
      </c>
      <c r="F68" s="33" t="n">
        <v>10</v>
      </c>
      <c r="G68" s="34" t="s">
        <v>27</v>
      </c>
      <c r="H68" s="108"/>
      <c r="I68" s="109"/>
      <c r="J68" s="9"/>
      <c r="K68" s="62"/>
      <c r="L68" s="39"/>
      <c r="M68" s="69"/>
      <c r="N68" s="40"/>
      <c r="O68" s="53"/>
      <c r="P68" s="53"/>
      <c r="Q68" s="70"/>
      <c r="R68" s="25"/>
      <c r="S68" s="93"/>
      <c r="T68" s="85"/>
      <c r="U68" s="56"/>
      <c r="V68" s="94"/>
      <c r="W68" s="56"/>
      <c r="X68" s="56"/>
      <c r="Y68" s="94"/>
      <c r="Z68" s="56"/>
      <c r="AA68" s="56"/>
      <c r="AB68" s="94"/>
      <c r="AC68" s="123"/>
      <c r="AD68" s="119"/>
      <c r="AE68" s="94"/>
      <c r="AF68" s="119"/>
      <c r="AG68" s="119"/>
      <c r="AH68" s="94"/>
      <c r="AI68" s="61"/>
      <c r="AJ68" s="61"/>
    </row>
    <row r="69" customFormat="false" ht="15.75" hidden="false" customHeight="false" outlineLevel="0" collapsed="false">
      <c r="A69" s="126"/>
      <c r="B69" s="115" t="n">
        <v>32</v>
      </c>
      <c r="C69" s="116" t="s">
        <v>142</v>
      </c>
      <c r="D69" s="117" t="n">
        <v>19</v>
      </c>
      <c r="E69" s="32" t="s">
        <v>90</v>
      </c>
      <c r="F69" s="33" t="n">
        <v>10</v>
      </c>
      <c r="G69" s="34" t="s">
        <v>34</v>
      </c>
      <c r="H69" s="108"/>
      <c r="I69" s="109"/>
      <c r="J69" s="9"/>
      <c r="K69" s="62"/>
      <c r="L69" s="39"/>
      <c r="M69" s="69"/>
      <c r="N69" s="40"/>
      <c r="O69" s="53"/>
      <c r="P69" s="53"/>
      <c r="Q69" s="70"/>
      <c r="R69" s="25"/>
      <c r="S69" s="93"/>
      <c r="T69" s="85"/>
      <c r="U69" s="56"/>
      <c r="V69" s="94"/>
      <c r="W69" s="56"/>
      <c r="X69" s="56"/>
      <c r="Y69" s="94"/>
      <c r="Z69" s="56"/>
      <c r="AA69" s="56"/>
      <c r="AB69" s="94"/>
      <c r="AC69" s="123"/>
      <c r="AD69" s="119"/>
      <c r="AE69" s="94"/>
      <c r="AF69" s="119"/>
      <c r="AG69" s="119"/>
      <c r="AH69" s="94"/>
      <c r="AI69" s="61"/>
      <c r="AJ69" s="61"/>
    </row>
    <row r="70" customFormat="false" ht="15.75" hidden="false" customHeight="false" outlineLevel="0" collapsed="false">
      <c r="A70" s="126"/>
      <c r="B70" s="115" t="n">
        <v>33</v>
      </c>
      <c r="C70" s="116" t="s">
        <v>44</v>
      </c>
      <c r="D70" s="117" t="n">
        <v>14</v>
      </c>
      <c r="E70" s="32" t="s">
        <v>28</v>
      </c>
      <c r="F70" s="33" t="n">
        <v>1</v>
      </c>
      <c r="G70" s="34" t="s">
        <v>117</v>
      </c>
      <c r="H70" s="108"/>
      <c r="I70" s="109"/>
      <c r="J70" s="9"/>
      <c r="K70" s="62"/>
      <c r="L70" s="39"/>
      <c r="M70" s="69"/>
      <c r="N70" s="40"/>
      <c r="O70" s="53"/>
      <c r="P70" s="53"/>
      <c r="Q70" s="70"/>
      <c r="R70" s="25"/>
      <c r="S70" s="93"/>
      <c r="T70" s="85"/>
      <c r="U70" s="56"/>
      <c r="V70" s="94"/>
      <c r="W70" s="56"/>
      <c r="X70" s="56"/>
      <c r="Y70" s="94"/>
      <c r="Z70" s="56"/>
      <c r="AA70" s="56"/>
      <c r="AB70" s="94"/>
      <c r="AC70" s="123"/>
      <c r="AD70" s="119"/>
      <c r="AE70" s="94"/>
      <c r="AF70" s="119"/>
      <c r="AG70" s="119"/>
      <c r="AH70" s="94"/>
      <c r="AI70" s="61"/>
      <c r="AJ70" s="61"/>
    </row>
    <row r="71" customFormat="false" ht="15.75" hidden="false" customHeight="false" outlineLevel="0" collapsed="false">
      <c r="A71" s="110"/>
      <c r="B71" s="110"/>
      <c r="C71" s="127"/>
      <c r="D71" s="128"/>
      <c r="E71" s="129"/>
      <c r="F71" s="127"/>
      <c r="G71" s="128"/>
      <c r="H71" s="127"/>
      <c r="I71" s="127"/>
      <c r="J71" s="9"/>
      <c r="K71" s="62"/>
      <c r="L71" s="39"/>
      <c r="M71" s="39"/>
      <c r="N71" s="40"/>
      <c r="O71" s="53"/>
      <c r="P71" s="53"/>
      <c r="Q71" s="74"/>
      <c r="R71" s="25"/>
      <c r="S71" s="93"/>
      <c r="T71" s="56"/>
      <c r="U71" s="56"/>
      <c r="V71" s="94"/>
      <c r="W71" s="56"/>
      <c r="X71" s="56"/>
      <c r="Y71" s="94"/>
      <c r="Z71" s="56"/>
      <c r="AA71" s="56"/>
      <c r="AB71" s="94"/>
      <c r="AC71" s="130"/>
      <c r="AD71" s="130"/>
      <c r="AE71" s="94"/>
      <c r="AF71" s="119"/>
      <c r="AG71" s="119"/>
      <c r="AH71" s="94"/>
      <c r="AI71" s="61"/>
      <c r="AJ71" s="61"/>
    </row>
    <row r="72" customFormat="false" ht="15.75" hidden="false" customHeight="true" outlineLevel="0" collapsed="false">
      <c r="A72" s="113"/>
      <c r="B72" s="13" t="s">
        <v>8</v>
      </c>
      <c r="C72" s="13"/>
      <c r="D72" s="14" t="s">
        <v>9</v>
      </c>
      <c r="E72" s="15" t="s">
        <v>10</v>
      </c>
      <c r="F72" s="16" t="s">
        <v>143</v>
      </c>
      <c r="G72" s="15" t="s">
        <v>105</v>
      </c>
      <c r="H72" s="21" t="s">
        <v>106</v>
      </c>
      <c r="I72" s="22" t="s">
        <v>16</v>
      </c>
      <c r="J72" s="9"/>
      <c r="K72" s="62"/>
      <c r="L72" s="39"/>
      <c r="M72" s="39"/>
      <c r="N72" s="40"/>
      <c r="O72" s="53"/>
      <c r="P72" s="53"/>
      <c r="Q72" s="74"/>
      <c r="R72" s="25"/>
      <c r="S72" s="93"/>
      <c r="T72" s="56"/>
      <c r="U72" s="56"/>
      <c r="V72" s="94"/>
      <c r="W72" s="85"/>
      <c r="X72" s="56"/>
      <c r="Y72" s="94"/>
      <c r="Z72" s="56"/>
      <c r="AA72" s="56"/>
      <c r="AB72" s="94"/>
      <c r="AC72" s="130"/>
      <c r="AD72" s="130"/>
      <c r="AE72" s="94"/>
      <c r="AF72" s="119"/>
      <c r="AG72" s="119"/>
      <c r="AH72" s="94"/>
      <c r="AI72" s="61"/>
      <c r="AJ72" s="61"/>
    </row>
    <row r="73" customFormat="false" ht="15.75" hidden="false" customHeight="false" outlineLevel="0" collapsed="false">
      <c r="A73" s="131" t="s">
        <v>80</v>
      </c>
      <c r="B73" s="132" t="n">
        <v>1</v>
      </c>
      <c r="C73" s="133" t="s">
        <v>120</v>
      </c>
      <c r="D73" s="134" t="n">
        <v>23</v>
      </c>
      <c r="E73" s="32" t="s">
        <v>46</v>
      </c>
      <c r="F73" s="33" t="n">
        <v>6</v>
      </c>
      <c r="G73" s="34" t="s">
        <v>144</v>
      </c>
      <c r="H73" s="35" t="n">
        <v>16</v>
      </c>
      <c r="I73" s="36"/>
      <c r="J73" s="9"/>
      <c r="K73" s="75"/>
      <c r="L73" s="76"/>
      <c r="M73" s="40"/>
      <c r="N73" s="40"/>
      <c r="O73" s="76"/>
      <c r="P73" s="76"/>
      <c r="Q73" s="77"/>
      <c r="R73" s="25"/>
      <c r="S73" s="95"/>
      <c r="T73" s="56"/>
      <c r="U73" s="56"/>
      <c r="V73" s="96"/>
      <c r="W73" s="56"/>
      <c r="X73" s="56"/>
      <c r="Y73" s="96"/>
      <c r="Z73" s="56"/>
      <c r="AA73" s="56"/>
      <c r="AB73" s="96"/>
      <c r="AC73" s="130"/>
      <c r="AD73" s="130"/>
      <c r="AE73" s="96"/>
      <c r="AF73" s="119"/>
      <c r="AG73" s="119"/>
      <c r="AH73" s="96"/>
      <c r="AI73" s="61"/>
      <c r="AJ73" s="61"/>
    </row>
    <row r="74" customFormat="false" ht="15.75" hidden="false" customHeight="false" outlineLevel="0" collapsed="false">
      <c r="A74" s="131"/>
      <c r="B74" s="132" t="n">
        <v>2</v>
      </c>
      <c r="C74" s="133" t="s">
        <v>92</v>
      </c>
      <c r="D74" s="134" t="n">
        <v>18</v>
      </c>
      <c r="E74" s="32" t="s">
        <v>90</v>
      </c>
      <c r="F74" s="33" t="n">
        <v>4</v>
      </c>
      <c r="G74" s="34" t="s">
        <v>34</v>
      </c>
      <c r="H74" s="35" t="n">
        <v>1</v>
      </c>
      <c r="I74" s="36"/>
      <c r="J74" s="9"/>
      <c r="K74" s="24" t="s">
        <v>145</v>
      </c>
      <c r="L74" s="24"/>
      <c r="M74" s="24"/>
      <c r="N74" s="24"/>
      <c r="O74" s="24"/>
      <c r="P74" s="24"/>
      <c r="Q74" s="24"/>
      <c r="R74" s="25"/>
      <c r="S74" s="100"/>
      <c r="T74" s="56"/>
      <c r="U74" s="56"/>
      <c r="V74" s="101"/>
      <c r="W74" s="56"/>
      <c r="X74" s="56"/>
      <c r="Y74" s="101"/>
      <c r="Z74" s="56"/>
      <c r="AA74" s="56"/>
      <c r="AB74" s="101"/>
      <c r="AC74" s="130"/>
      <c r="AD74" s="130"/>
      <c r="AE74" s="101"/>
      <c r="AF74" s="119"/>
      <c r="AG74" s="119"/>
      <c r="AH74" s="101"/>
      <c r="AI74" s="61"/>
      <c r="AJ74" s="61"/>
    </row>
    <row r="75" customFormat="false" ht="15.75" hidden="false" customHeight="false" outlineLevel="0" collapsed="false">
      <c r="A75" s="131"/>
      <c r="B75" s="132" t="n">
        <v>3</v>
      </c>
      <c r="C75" s="133" t="s">
        <v>93</v>
      </c>
      <c r="D75" s="134" t="n">
        <v>17</v>
      </c>
      <c r="E75" s="32" t="s">
        <v>90</v>
      </c>
      <c r="F75" s="33" t="n">
        <v>4</v>
      </c>
      <c r="G75" s="34" t="s">
        <v>27</v>
      </c>
      <c r="H75" s="35" t="n">
        <v>23</v>
      </c>
      <c r="I75" s="36"/>
      <c r="J75" s="9"/>
      <c r="K75" s="37"/>
      <c r="L75" s="80" t="s">
        <v>66</v>
      </c>
      <c r="M75" s="39"/>
      <c r="N75" s="40"/>
      <c r="O75" s="41"/>
      <c r="P75" s="81" t="s">
        <v>66</v>
      </c>
      <c r="Q75" s="43"/>
      <c r="R75" s="25"/>
      <c r="S75" s="93"/>
      <c r="T75" s="135"/>
      <c r="U75" s="136"/>
      <c r="V75" s="94"/>
      <c r="W75" s="137"/>
      <c r="X75" s="137"/>
      <c r="Y75" s="94"/>
      <c r="Z75" s="137"/>
      <c r="AA75" s="137"/>
      <c r="AB75" s="94"/>
      <c r="AC75" s="130"/>
      <c r="AD75" s="130"/>
      <c r="AE75" s="94"/>
      <c r="AF75" s="119"/>
      <c r="AG75" s="119"/>
      <c r="AH75" s="94"/>
      <c r="AI75" s="61"/>
      <c r="AJ75" s="61"/>
    </row>
    <row r="76" customFormat="false" ht="15.75" hidden="false" customHeight="false" outlineLevel="0" collapsed="false">
      <c r="A76" s="131"/>
      <c r="B76" s="132" t="n">
        <v>4</v>
      </c>
      <c r="C76" s="133" t="s">
        <v>131</v>
      </c>
      <c r="D76" s="134" t="n">
        <v>22</v>
      </c>
      <c r="E76" s="32" t="s">
        <v>46</v>
      </c>
      <c r="F76" s="33" t="n">
        <v>8</v>
      </c>
      <c r="G76" s="34" t="s">
        <v>47</v>
      </c>
      <c r="H76" s="35" t="n">
        <v>25</v>
      </c>
      <c r="I76" s="36"/>
      <c r="J76" s="9"/>
      <c r="K76" s="82" t="s">
        <v>119</v>
      </c>
      <c r="L76" s="39" t="n">
        <v>9</v>
      </c>
      <c r="M76" s="39"/>
      <c r="N76" s="40"/>
      <c r="O76" s="83" t="s">
        <v>65</v>
      </c>
      <c r="P76" s="53" t="n">
        <v>9</v>
      </c>
      <c r="Q76" s="43"/>
      <c r="R76" s="25"/>
      <c r="S76" s="102"/>
      <c r="T76" s="135"/>
      <c r="U76" s="136"/>
      <c r="V76" s="103"/>
      <c r="W76" s="137"/>
      <c r="X76" s="137"/>
      <c r="Y76" s="103"/>
      <c r="Z76" s="137"/>
      <c r="AA76" s="137"/>
      <c r="AB76" s="103"/>
      <c r="AC76" s="130"/>
      <c r="AD76" s="130"/>
      <c r="AE76" s="103"/>
      <c r="AF76" s="119"/>
      <c r="AG76" s="119"/>
      <c r="AH76" s="103"/>
      <c r="AI76" s="61"/>
      <c r="AJ76" s="61"/>
    </row>
    <row r="77" customFormat="false" ht="15.75" hidden="false" customHeight="false" outlineLevel="0" collapsed="false">
      <c r="A77" s="131"/>
      <c r="B77" s="132" t="n">
        <v>5</v>
      </c>
      <c r="C77" s="133" t="s">
        <v>96</v>
      </c>
      <c r="D77" s="134" t="n">
        <v>17</v>
      </c>
      <c r="E77" s="32" t="s">
        <v>90</v>
      </c>
      <c r="F77" s="33" t="n">
        <v>4</v>
      </c>
      <c r="G77" s="34" t="s">
        <v>27</v>
      </c>
      <c r="H77" s="35" t="n">
        <v>11</v>
      </c>
      <c r="I77" s="36"/>
      <c r="J77" s="9"/>
      <c r="K77" s="86" t="s">
        <v>125</v>
      </c>
      <c r="L77" s="39" t="n">
        <v>9</v>
      </c>
      <c r="M77" s="63" t="s">
        <v>7</v>
      </c>
      <c r="N77" s="40"/>
      <c r="O77" s="53" t="s">
        <v>72</v>
      </c>
      <c r="P77" s="53" t="n">
        <v>9</v>
      </c>
      <c r="Q77" s="64" t="s">
        <v>7</v>
      </c>
      <c r="R77" s="138"/>
      <c r="T77" s="139"/>
      <c r="X77" s="140"/>
      <c r="Y77" s="141"/>
      <c r="AB77" s="141"/>
      <c r="AC77" s="141"/>
      <c r="AD77" s="141"/>
      <c r="AE77" s="141"/>
      <c r="AF77" s="142"/>
      <c r="AG77" s="142"/>
      <c r="AH77" s="142"/>
      <c r="AI77" s="142"/>
    </row>
    <row r="78" customFormat="false" ht="15.75" hidden="false" customHeight="false" outlineLevel="0" collapsed="false">
      <c r="A78" s="131"/>
      <c r="B78" s="132" t="n">
        <v>6</v>
      </c>
      <c r="C78" s="133" t="s">
        <v>74</v>
      </c>
      <c r="D78" s="134" t="n">
        <v>1</v>
      </c>
      <c r="E78" s="32" t="s">
        <v>71</v>
      </c>
      <c r="F78" s="33" t="n">
        <v>3</v>
      </c>
      <c r="G78" s="34" t="s">
        <v>27</v>
      </c>
      <c r="H78" s="35" t="n">
        <v>15</v>
      </c>
      <c r="I78" s="36"/>
      <c r="J78" s="9"/>
      <c r="K78" s="62" t="s">
        <v>127</v>
      </c>
      <c r="L78" s="39" t="n">
        <v>9</v>
      </c>
      <c r="M78" s="69" t="s">
        <v>40</v>
      </c>
      <c r="N78" s="40"/>
      <c r="O78" s="53" t="s">
        <v>82</v>
      </c>
      <c r="P78" s="53" t="n">
        <v>9</v>
      </c>
      <c r="Q78" s="70" t="s">
        <v>24</v>
      </c>
      <c r="R78" s="138"/>
      <c r="T78" s="139"/>
      <c r="X78" s="140"/>
      <c r="Z78" s="143" t="s">
        <v>146</v>
      </c>
      <c r="AA78" s="143"/>
      <c r="AB78" s="141"/>
      <c r="AE78" s="141"/>
      <c r="AF78" s="142"/>
      <c r="AG78" s="142"/>
      <c r="AH78" s="142"/>
      <c r="AI78" s="142"/>
    </row>
    <row r="79" customFormat="false" ht="15.75" hidden="false" customHeight="false" outlineLevel="0" collapsed="false">
      <c r="A79" s="131"/>
      <c r="B79" s="132" t="n">
        <v>7</v>
      </c>
      <c r="C79" s="133" t="s">
        <v>95</v>
      </c>
      <c r="D79" s="134" t="n">
        <v>18</v>
      </c>
      <c r="E79" s="32" t="s">
        <v>90</v>
      </c>
      <c r="F79" s="144" t="n">
        <v>4</v>
      </c>
      <c r="G79" s="34" t="s">
        <v>34</v>
      </c>
      <c r="H79" s="35" t="n">
        <v>20</v>
      </c>
      <c r="I79" s="36"/>
      <c r="J79" s="9"/>
      <c r="K79" s="62" t="s">
        <v>138</v>
      </c>
      <c r="L79" s="39" t="n">
        <v>9</v>
      </c>
      <c r="M79" s="39"/>
      <c r="N79" s="40"/>
      <c r="O79" s="53" t="s">
        <v>104</v>
      </c>
      <c r="P79" s="53" t="n">
        <v>9</v>
      </c>
      <c r="Q79" s="74"/>
      <c r="R79" s="138"/>
      <c r="S79" s="145" t="s">
        <v>9</v>
      </c>
      <c r="T79" s="146" t="s">
        <v>147</v>
      </c>
      <c r="U79" s="146"/>
      <c r="V79" s="146"/>
      <c r="W79" s="146"/>
      <c r="X79" s="140"/>
      <c r="Z79" s="143" t="s">
        <v>148</v>
      </c>
      <c r="AA79" s="143"/>
      <c r="AB79" s="141"/>
      <c r="AE79" s="141"/>
      <c r="AF79" s="142"/>
      <c r="AG79" s="142"/>
      <c r="AH79" s="142"/>
      <c r="AI79" s="142"/>
    </row>
    <row r="80" customFormat="false" ht="15.75" hidden="false" customHeight="false" outlineLevel="0" collapsed="false">
      <c r="A80" s="131"/>
      <c r="B80" s="132" t="n">
        <v>8</v>
      </c>
      <c r="C80" s="133" t="s">
        <v>77</v>
      </c>
      <c r="D80" s="134" t="n">
        <v>1</v>
      </c>
      <c r="E80" s="32" t="s">
        <v>71</v>
      </c>
      <c r="F80" s="33" t="n">
        <v>3</v>
      </c>
      <c r="G80" s="34" t="s">
        <v>27</v>
      </c>
      <c r="H80" s="35" t="n">
        <v>20</v>
      </c>
      <c r="I80" s="36"/>
      <c r="J80" s="9"/>
      <c r="K80" s="62"/>
      <c r="L80" s="39"/>
      <c r="M80" s="39"/>
      <c r="N80" s="40"/>
      <c r="O80" s="53"/>
      <c r="P80" s="53"/>
      <c r="Q80" s="74"/>
      <c r="R80" s="138"/>
      <c r="S80" s="147" t="n">
        <v>1</v>
      </c>
      <c r="T80" s="148" t="s">
        <v>149</v>
      </c>
      <c r="U80" s="148"/>
      <c r="V80" s="148"/>
      <c r="W80" s="148"/>
      <c r="X80" s="140"/>
      <c r="Y80" s="141"/>
      <c r="Z80" s="149"/>
      <c r="AA80" s="150"/>
      <c r="AB80" s="141" t="n">
        <v>1</v>
      </c>
      <c r="AC80" s="0" t="n">
        <v>2</v>
      </c>
      <c r="AD80" s="141" t="n">
        <v>3</v>
      </c>
      <c r="AE80" s="141" t="n">
        <v>5</v>
      </c>
      <c r="AF80" s="142" t="n">
        <v>6</v>
      </c>
      <c r="AG80" s="142" t="n">
        <v>8</v>
      </c>
      <c r="AH80" s="142" t="n">
        <v>9</v>
      </c>
      <c r="AI80" s="142" t="n">
        <v>10</v>
      </c>
      <c r="AJ80" s="0" t="n">
        <v>11</v>
      </c>
      <c r="AK80" s="0" t="n">
        <v>12</v>
      </c>
      <c r="AL80" s="0" t="n">
        <v>13</v>
      </c>
      <c r="AM80" s="0" t="n">
        <v>14</v>
      </c>
      <c r="AN80" s="0" t="n">
        <v>15</v>
      </c>
      <c r="AO80" s="0" t="n">
        <v>16</v>
      </c>
      <c r="AP80" s="0" t="n">
        <v>20</v>
      </c>
      <c r="AQ80" s="0" t="n">
        <v>21</v>
      </c>
      <c r="AR80" s="0" t="n">
        <v>22</v>
      </c>
      <c r="AS80" s="0" t="n">
        <v>23</v>
      </c>
      <c r="AT80" s="0" t="n">
        <v>24</v>
      </c>
      <c r="AU80" s="0" t="n">
        <v>25</v>
      </c>
      <c r="AV80" s="0" t="n">
        <v>27</v>
      </c>
      <c r="AW80" s="0" t="n">
        <v>29</v>
      </c>
      <c r="AX80" s="0" t="n">
        <v>32</v>
      </c>
    </row>
    <row r="81" customFormat="false" ht="15.75" hidden="false" customHeight="true" outlineLevel="0" collapsed="false">
      <c r="A81" s="131"/>
      <c r="B81" s="132" t="n">
        <v>9</v>
      </c>
      <c r="C81" s="133" t="s">
        <v>99</v>
      </c>
      <c r="D81" s="134" t="n">
        <v>17</v>
      </c>
      <c r="E81" s="32" t="s">
        <v>90</v>
      </c>
      <c r="F81" s="33" t="n">
        <v>4</v>
      </c>
      <c r="G81" s="34" t="s">
        <v>27</v>
      </c>
      <c r="H81" s="35" t="n">
        <v>22</v>
      </c>
      <c r="I81" s="36"/>
      <c r="J81" s="9"/>
      <c r="K81" s="75"/>
      <c r="L81" s="76"/>
      <c r="M81" s="40"/>
      <c r="N81" s="40"/>
      <c r="O81" s="76"/>
      <c r="P81" s="76"/>
      <c r="Q81" s="77"/>
      <c r="R81" s="138"/>
      <c r="S81" s="151" t="n">
        <v>2</v>
      </c>
      <c r="T81" s="152" t="s">
        <v>150</v>
      </c>
      <c r="U81" s="152"/>
      <c r="V81" s="152"/>
      <c r="W81" s="152"/>
      <c r="X81" s="140"/>
      <c r="Y81" s="141"/>
      <c r="Z81" s="150"/>
      <c r="AA81" s="150" t="n">
        <v>0</v>
      </c>
      <c r="AB81" s="141"/>
      <c r="AC81" s="141"/>
      <c r="AD81" s="141"/>
      <c r="AE81" s="141"/>
      <c r="AF81" s="142"/>
      <c r="AG81" s="142"/>
      <c r="AH81" s="142"/>
      <c r="AI81" s="142"/>
    </row>
    <row r="82" customFormat="false" ht="15.75" hidden="false" customHeight="true" outlineLevel="0" collapsed="false">
      <c r="A82" s="131"/>
      <c r="B82" s="132" t="n">
        <v>10</v>
      </c>
      <c r="C82" s="133" t="s">
        <v>151</v>
      </c>
      <c r="D82" s="134" t="n">
        <v>3</v>
      </c>
      <c r="E82" s="32" t="s">
        <v>38</v>
      </c>
      <c r="F82" s="33" t="n">
        <v>12</v>
      </c>
      <c r="G82" s="34" t="s">
        <v>27</v>
      </c>
      <c r="H82" s="35" t="n">
        <v>22</v>
      </c>
      <c r="I82" s="36"/>
      <c r="J82" s="9"/>
      <c r="K82" s="24" t="s">
        <v>152</v>
      </c>
      <c r="L82" s="24"/>
      <c r="M82" s="24"/>
      <c r="N82" s="24"/>
      <c r="O82" s="24"/>
      <c r="P82" s="24"/>
      <c r="Q82" s="24"/>
      <c r="R82" s="138"/>
      <c r="S82" s="151" t="n">
        <v>3</v>
      </c>
      <c r="T82" s="153" t="s">
        <v>153</v>
      </c>
      <c r="U82" s="153"/>
      <c r="V82" s="153"/>
      <c r="W82" s="153"/>
      <c r="X82" s="140"/>
      <c r="Y82" s="141"/>
      <c r="Z82" s="150" t="s">
        <v>107</v>
      </c>
      <c r="AA82" s="150"/>
      <c r="AB82" s="141"/>
      <c r="AC82" s="141"/>
      <c r="AD82" s="141"/>
      <c r="AE82" s="141"/>
      <c r="AF82" s="142"/>
      <c r="AG82" s="142"/>
      <c r="AH82" s="142"/>
      <c r="AI82" s="142"/>
      <c r="AJ82" s="0" t="n">
        <v>11</v>
      </c>
    </row>
    <row r="83" customFormat="false" ht="15.75" hidden="false" customHeight="true" outlineLevel="0" collapsed="false">
      <c r="A83" s="131"/>
      <c r="B83" s="132" t="n">
        <v>11</v>
      </c>
      <c r="C83" s="133" t="s">
        <v>132</v>
      </c>
      <c r="D83" s="134" t="n">
        <v>21</v>
      </c>
      <c r="E83" s="32" t="s">
        <v>46</v>
      </c>
      <c r="F83" s="33" t="n">
        <v>8</v>
      </c>
      <c r="G83" s="34" t="s">
        <v>144</v>
      </c>
      <c r="H83" s="35" t="n">
        <v>11</v>
      </c>
      <c r="I83" s="36"/>
      <c r="J83" s="9"/>
      <c r="K83" s="37"/>
      <c r="L83" s="80" t="s">
        <v>90</v>
      </c>
      <c r="M83" s="39"/>
      <c r="N83" s="40"/>
      <c r="O83" s="41"/>
      <c r="P83" s="81" t="s">
        <v>90</v>
      </c>
      <c r="Q83" s="43"/>
      <c r="R83" s="138"/>
      <c r="S83" s="147" t="n">
        <v>4</v>
      </c>
      <c r="T83" s="154" t="s">
        <v>154</v>
      </c>
      <c r="U83" s="154"/>
      <c r="V83" s="154"/>
      <c r="W83" s="154"/>
      <c r="X83" s="140"/>
      <c r="Y83" s="141"/>
      <c r="Z83" s="155" t="s">
        <v>120</v>
      </c>
      <c r="AA83" s="155"/>
      <c r="AB83" s="141"/>
      <c r="AC83" s="141"/>
      <c r="AD83" s="141"/>
      <c r="AE83" s="141"/>
      <c r="AF83" s="142"/>
      <c r="AG83" s="142"/>
      <c r="AH83" s="142"/>
      <c r="AI83" s="142"/>
      <c r="AO83" s="0" t="n">
        <v>16</v>
      </c>
    </row>
    <row r="84" customFormat="false" ht="15.75" hidden="false" customHeight="true" outlineLevel="0" collapsed="false">
      <c r="A84" s="131"/>
      <c r="B84" s="132" t="n">
        <v>12</v>
      </c>
      <c r="C84" s="133" t="s">
        <v>133</v>
      </c>
      <c r="D84" s="134" t="n">
        <v>22</v>
      </c>
      <c r="E84" s="32" t="s">
        <v>46</v>
      </c>
      <c r="F84" s="33" t="n">
        <v>8</v>
      </c>
      <c r="G84" s="34" t="s">
        <v>47</v>
      </c>
      <c r="H84" s="35" t="n">
        <v>20</v>
      </c>
      <c r="I84" s="36"/>
      <c r="J84" s="9"/>
      <c r="K84" s="82" t="s">
        <v>122</v>
      </c>
      <c r="L84" s="39" t="n">
        <v>10</v>
      </c>
      <c r="M84" s="39"/>
      <c r="N84" s="40"/>
      <c r="O84" s="83" t="s">
        <v>107</v>
      </c>
      <c r="P84" s="53" t="n">
        <v>10</v>
      </c>
      <c r="Q84" s="43"/>
      <c r="R84" s="138"/>
      <c r="S84" s="147" t="n">
        <v>5</v>
      </c>
      <c r="T84" s="156" t="s">
        <v>155</v>
      </c>
      <c r="U84" s="156"/>
      <c r="V84" s="156"/>
      <c r="W84" s="156"/>
      <c r="X84" s="140"/>
      <c r="Y84" s="141"/>
      <c r="Z84" s="155" t="s">
        <v>25</v>
      </c>
      <c r="AA84" s="155" t="n">
        <v>0</v>
      </c>
      <c r="AB84" s="141"/>
      <c r="AC84" s="141"/>
      <c r="AD84" s="141"/>
      <c r="AE84" s="141"/>
      <c r="AF84" s="142"/>
      <c r="AG84" s="142"/>
      <c r="AH84" s="142"/>
      <c r="AI84" s="142"/>
    </row>
    <row r="85" customFormat="false" ht="15.75" hidden="false" customHeight="true" outlineLevel="0" collapsed="false">
      <c r="A85" s="131"/>
      <c r="B85" s="132" t="n">
        <v>13</v>
      </c>
      <c r="C85" s="133" t="s">
        <v>136</v>
      </c>
      <c r="D85" s="134" t="n">
        <v>22</v>
      </c>
      <c r="E85" s="32" t="s">
        <v>46</v>
      </c>
      <c r="F85" s="33" t="n">
        <v>8</v>
      </c>
      <c r="G85" s="34" t="s">
        <v>47</v>
      </c>
      <c r="H85" s="35" t="n">
        <v>14</v>
      </c>
      <c r="I85" s="36"/>
      <c r="J85" s="9"/>
      <c r="K85" s="86" t="s">
        <v>128</v>
      </c>
      <c r="L85" s="39" t="n">
        <v>10</v>
      </c>
      <c r="M85" s="63" t="s">
        <v>7</v>
      </c>
      <c r="N85" s="40"/>
      <c r="O85" s="53" t="s">
        <v>111</v>
      </c>
      <c r="P85" s="53" t="n">
        <v>10</v>
      </c>
      <c r="Q85" s="64" t="s">
        <v>7</v>
      </c>
      <c r="R85" s="138"/>
      <c r="S85" s="147" t="n">
        <v>6</v>
      </c>
      <c r="T85" s="157" t="s">
        <v>156</v>
      </c>
      <c r="U85" s="157"/>
      <c r="V85" s="157"/>
      <c r="W85" s="157"/>
      <c r="X85" s="140"/>
      <c r="Y85" s="141"/>
      <c r="Z85" s="141" t="s">
        <v>92</v>
      </c>
      <c r="AA85" s="141"/>
      <c r="AB85" s="141" t="n">
        <v>1</v>
      </c>
      <c r="AC85" s="141"/>
      <c r="AD85" s="141"/>
      <c r="AE85" s="141"/>
      <c r="AF85" s="142"/>
      <c r="AG85" s="142"/>
      <c r="AH85" s="142"/>
      <c r="AI85" s="142"/>
    </row>
    <row r="86" customFormat="false" ht="15.75" hidden="false" customHeight="true" outlineLevel="0" collapsed="false">
      <c r="A86" s="131"/>
      <c r="B86" s="132" t="n">
        <v>14</v>
      </c>
      <c r="C86" s="133" t="s">
        <v>134</v>
      </c>
      <c r="D86" s="134" t="n">
        <v>21</v>
      </c>
      <c r="E86" s="32" t="s">
        <v>46</v>
      </c>
      <c r="F86" s="33" t="n">
        <v>8</v>
      </c>
      <c r="G86" s="34" t="s">
        <v>144</v>
      </c>
      <c r="H86" s="35" t="n">
        <v>9</v>
      </c>
      <c r="I86" s="36"/>
      <c r="J86" s="9"/>
      <c r="K86" s="62" t="s">
        <v>135</v>
      </c>
      <c r="L86" s="39" t="n">
        <v>10</v>
      </c>
      <c r="M86" s="69" t="s">
        <v>40</v>
      </c>
      <c r="N86" s="40"/>
      <c r="O86" s="53" t="s">
        <v>114</v>
      </c>
      <c r="P86" s="53" t="n">
        <v>10</v>
      </c>
      <c r="Q86" s="70" t="s">
        <v>40</v>
      </c>
      <c r="R86" s="138"/>
      <c r="S86" s="147" t="n">
        <v>7</v>
      </c>
      <c r="T86" s="158" t="s">
        <v>157</v>
      </c>
      <c r="U86" s="158"/>
      <c r="V86" s="158"/>
      <c r="W86" s="158"/>
      <c r="X86" s="140"/>
      <c r="Y86" s="141"/>
      <c r="Z86" s="141" t="s">
        <v>29</v>
      </c>
      <c r="AA86" s="141" t="n">
        <v>0</v>
      </c>
      <c r="AB86" s="141"/>
      <c r="AC86" s="141"/>
      <c r="AD86" s="141"/>
      <c r="AE86" s="141"/>
      <c r="AF86" s="142"/>
      <c r="AG86" s="142"/>
      <c r="AH86" s="142"/>
      <c r="AI86" s="142"/>
    </row>
    <row r="87" customFormat="false" ht="15.75" hidden="false" customHeight="true" outlineLevel="0" collapsed="false">
      <c r="A87" s="131"/>
      <c r="B87" s="132" t="n">
        <v>15</v>
      </c>
      <c r="C87" s="133" t="s">
        <v>137</v>
      </c>
      <c r="D87" s="134" t="n">
        <v>21</v>
      </c>
      <c r="E87" s="32" t="s">
        <v>46</v>
      </c>
      <c r="F87" s="33" t="n">
        <v>8</v>
      </c>
      <c r="G87" s="34" t="s">
        <v>144</v>
      </c>
      <c r="H87" s="35" t="n">
        <v>24</v>
      </c>
      <c r="I87" s="36"/>
      <c r="J87" s="9"/>
      <c r="K87" s="62" t="s">
        <v>142</v>
      </c>
      <c r="L87" s="39" t="n">
        <v>10</v>
      </c>
      <c r="M87" s="39"/>
      <c r="N87" s="40"/>
      <c r="O87" s="53" t="s">
        <v>129</v>
      </c>
      <c r="P87" s="53" t="n">
        <v>10</v>
      </c>
      <c r="Q87" s="74"/>
      <c r="R87" s="138"/>
      <c r="S87" s="147" t="n">
        <v>8</v>
      </c>
      <c r="T87" s="159" t="s">
        <v>158</v>
      </c>
      <c r="U87" s="159"/>
      <c r="V87" s="159"/>
      <c r="W87" s="159"/>
      <c r="X87" s="140"/>
      <c r="Y87" s="141"/>
      <c r="Z87" s="141" t="s">
        <v>31</v>
      </c>
      <c r="AA87" s="141"/>
      <c r="AB87" s="141"/>
      <c r="AC87" s="141"/>
      <c r="AD87" s="141"/>
      <c r="AE87" s="141"/>
      <c r="AF87" s="142"/>
      <c r="AG87" s="142"/>
      <c r="AH87" s="142"/>
      <c r="AI87" s="142"/>
      <c r="AW87" s="0" t="n">
        <v>29</v>
      </c>
    </row>
    <row r="88" customFormat="false" ht="15.75" hidden="false" customHeight="true" outlineLevel="0" collapsed="false">
      <c r="A88" s="131"/>
      <c r="B88" s="132" t="n">
        <v>16</v>
      </c>
      <c r="C88" s="133" t="s">
        <v>98</v>
      </c>
      <c r="D88" s="134" t="n">
        <v>18</v>
      </c>
      <c r="E88" s="32" t="s">
        <v>90</v>
      </c>
      <c r="F88" s="33" t="n">
        <v>4</v>
      </c>
      <c r="G88" s="34" t="s">
        <v>34</v>
      </c>
      <c r="H88" s="35" t="n">
        <v>23</v>
      </c>
      <c r="I88" s="36"/>
      <c r="J88" s="9"/>
      <c r="K88" s="62"/>
      <c r="L88" s="39"/>
      <c r="M88" s="39"/>
      <c r="N88" s="40"/>
      <c r="O88" s="53" t="s">
        <v>141</v>
      </c>
      <c r="P88" s="53" t="n">
        <v>10</v>
      </c>
      <c r="Q88" s="74"/>
      <c r="R88" s="138"/>
      <c r="S88" s="147" t="n">
        <v>9</v>
      </c>
      <c r="T88" s="160" t="s">
        <v>159</v>
      </c>
      <c r="U88" s="160"/>
      <c r="V88" s="160"/>
      <c r="W88" s="160"/>
      <c r="X88" s="140"/>
      <c r="Y88" s="141"/>
      <c r="Z88" s="141" t="s">
        <v>93</v>
      </c>
      <c r="AA88" s="141"/>
      <c r="AB88" s="141"/>
      <c r="AC88" s="141"/>
      <c r="AD88" s="141"/>
      <c r="AE88" s="141"/>
      <c r="AF88" s="142"/>
      <c r="AG88" s="142"/>
      <c r="AH88" s="142"/>
      <c r="AI88" s="142"/>
      <c r="AS88" s="0" t="n">
        <v>23</v>
      </c>
    </row>
    <row r="89" customFormat="false" ht="15.75" hidden="false" customHeight="true" outlineLevel="0" collapsed="false">
      <c r="A89" s="131"/>
      <c r="B89" s="132" t="n">
        <v>17</v>
      </c>
      <c r="C89" s="133" t="s">
        <v>139</v>
      </c>
      <c r="D89" s="134" t="n">
        <v>22</v>
      </c>
      <c r="E89" s="32" t="s">
        <v>46</v>
      </c>
      <c r="F89" s="33" t="n">
        <v>8</v>
      </c>
      <c r="G89" s="34" t="s">
        <v>47</v>
      </c>
      <c r="H89" s="35" t="n">
        <v>20</v>
      </c>
      <c r="I89" s="36"/>
      <c r="J89" s="9"/>
      <c r="K89" s="161"/>
      <c r="L89" s="40"/>
      <c r="M89" s="40"/>
      <c r="N89" s="40"/>
      <c r="O89" s="76"/>
      <c r="P89" s="76"/>
      <c r="Q89" s="77"/>
      <c r="R89" s="138"/>
      <c r="S89" s="147" t="n">
        <v>10</v>
      </c>
      <c r="T89" s="162" t="s">
        <v>160</v>
      </c>
      <c r="U89" s="162"/>
      <c r="V89" s="162"/>
      <c r="W89" s="162"/>
      <c r="X89" s="140"/>
      <c r="Y89" s="141"/>
      <c r="Z89" s="141" t="s">
        <v>33</v>
      </c>
      <c r="AA89" s="141" t="n">
        <v>0</v>
      </c>
      <c r="AB89" s="141"/>
      <c r="AC89" s="141"/>
      <c r="AD89" s="141"/>
      <c r="AE89" s="141"/>
      <c r="AF89" s="142"/>
      <c r="AG89" s="142"/>
      <c r="AH89" s="142"/>
      <c r="AI89" s="142"/>
    </row>
    <row r="90" customFormat="false" ht="15.75" hidden="false" customHeight="true" outlineLevel="0" collapsed="false">
      <c r="A90" s="131"/>
      <c r="B90" s="132" t="n">
        <v>18</v>
      </c>
      <c r="C90" s="133" t="s">
        <v>121</v>
      </c>
      <c r="D90" s="163" t="n">
        <v>23</v>
      </c>
      <c r="E90" s="32" t="s">
        <v>46</v>
      </c>
      <c r="F90" s="33" t="n">
        <v>6</v>
      </c>
      <c r="G90" s="34" t="s">
        <v>144</v>
      </c>
      <c r="H90" s="35" t="n">
        <v>21</v>
      </c>
      <c r="I90" s="36"/>
      <c r="J90" s="9"/>
      <c r="K90" s="24" t="s">
        <v>161</v>
      </c>
      <c r="L90" s="24"/>
      <c r="M90" s="24"/>
      <c r="N90" s="24"/>
      <c r="O90" s="24"/>
      <c r="P90" s="24"/>
      <c r="Q90" s="24"/>
      <c r="R90" s="164"/>
      <c r="S90" s="147" t="n">
        <v>11</v>
      </c>
      <c r="T90" s="165" t="s">
        <v>162</v>
      </c>
      <c r="U90" s="165"/>
      <c r="V90" s="165"/>
      <c r="W90" s="165"/>
      <c r="X90" s="140"/>
      <c r="Y90" s="141"/>
      <c r="Z90" s="141" t="s">
        <v>37</v>
      </c>
      <c r="AA90" s="141" t="n">
        <v>0</v>
      </c>
      <c r="AB90" s="141"/>
      <c r="AC90" s="141"/>
      <c r="AD90" s="141"/>
      <c r="AE90" s="141"/>
      <c r="AF90" s="142"/>
      <c r="AG90" s="142"/>
      <c r="AH90" s="142"/>
      <c r="AI90" s="142"/>
    </row>
    <row r="91" customFormat="false" ht="15.75" hidden="false" customHeight="true" outlineLevel="0" collapsed="false">
      <c r="A91" s="131"/>
      <c r="B91" s="132" t="n">
        <v>19</v>
      </c>
      <c r="C91" s="133" t="s">
        <v>163</v>
      </c>
      <c r="D91" s="134" t="n">
        <v>3</v>
      </c>
      <c r="E91" s="32" t="s">
        <v>38</v>
      </c>
      <c r="F91" s="33" t="n">
        <v>12</v>
      </c>
      <c r="G91" s="34" t="s">
        <v>27</v>
      </c>
      <c r="H91" s="35" t="n">
        <v>23</v>
      </c>
      <c r="I91" s="36"/>
      <c r="J91" s="9"/>
      <c r="K91" s="37"/>
      <c r="L91" s="80" t="s">
        <v>26</v>
      </c>
      <c r="M91" s="39"/>
      <c r="N91" s="40"/>
      <c r="O91" s="41"/>
      <c r="P91" s="81" t="s">
        <v>26</v>
      </c>
      <c r="Q91" s="43"/>
      <c r="R91" s="138"/>
      <c r="S91" s="147" t="n">
        <v>12</v>
      </c>
      <c r="T91" s="166" t="s">
        <v>164</v>
      </c>
      <c r="U91" s="166"/>
      <c r="V91" s="166"/>
      <c r="W91" s="166"/>
      <c r="X91" s="140"/>
      <c r="Y91" s="141"/>
      <c r="Z91" s="141" t="s">
        <v>131</v>
      </c>
      <c r="AA91" s="141"/>
      <c r="AB91" s="141"/>
      <c r="AC91" s="141"/>
      <c r="AD91" s="141"/>
      <c r="AE91" s="141"/>
      <c r="AF91" s="142"/>
      <c r="AG91" s="142"/>
      <c r="AH91" s="142"/>
      <c r="AI91" s="142"/>
      <c r="AU91" s="0" t="n">
        <v>25</v>
      </c>
    </row>
    <row r="92" customFormat="false" ht="15.75" hidden="false" customHeight="true" outlineLevel="0" collapsed="false">
      <c r="A92" s="131"/>
      <c r="B92" s="132" t="n">
        <v>20</v>
      </c>
      <c r="C92" s="133" t="s">
        <v>73</v>
      </c>
      <c r="D92" s="163" t="n">
        <v>2</v>
      </c>
      <c r="E92" s="32" t="s">
        <v>71</v>
      </c>
      <c r="F92" s="33" t="n">
        <v>3</v>
      </c>
      <c r="G92" s="34" t="s">
        <v>34</v>
      </c>
      <c r="H92" s="35" t="n">
        <v>14</v>
      </c>
      <c r="I92" s="36"/>
      <c r="J92" s="9"/>
      <c r="K92" s="82" t="s">
        <v>67</v>
      </c>
      <c r="L92" s="39" t="n">
        <v>11</v>
      </c>
      <c r="M92" s="39"/>
      <c r="N92" s="40"/>
      <c r="O92" s="83" t="s">
        <v>25</v>
      </c>
      <c r="P92" s="53" t="n">
        <v>11</v>
      </c>
      <c r="Q92" s="43"/>
      <c r="R92" s="138"/>
      <c r="S92" s="147" t="n">
        <v>13</v>
      </c>
      <c r="T92" s="167" t="s">
        <v>165</v>
      </c>
      <c r="U92" s="167"/>
      <c r="V92" s="167"/>
      <c r="W92" s="167"/>
      <c r="X92" s="140"/>
      <c r="Y92" s="141"/>
      <c r="Z92" s="141" t="s">
        <v>42</v>
      </c>
      <c r="AA92" s="141" t="n">
        <v>0</v>
      </c>
      <c r="AB92" s="141"/>
      <c r="AC92" s="141"/>
      <c r="AD92" s="141"/>
      <c r="AE92" s="141"/>
      <c r="AF92" s="142"/>
      <c r="AG92" s="142"/>
      <c r="AH92" s="142"/>
      <c r="AI92" s="142"/>
    </row>
    <row r="93" customFormat="false" ht="15" hidden="false" customHeight="true" outlineLevel="0" collapsed="false">
      <c r="A93" s="131"/>
      <c r="B93" s="132" t="n">
        <v>21</v>
      </c>
      <c r="C93" s="133" t="s">
        <v>76</v>
      </c>
      <c r="D93" s="134" t="n">
        <v>2</v>
      </c>
      <c r="E93" s="32" t="s">
        <v>71</v>
      </c>
      <c r="F93" s="33" t="n">
        <v>3</v>
      </c>
      <c r="G93" s="34" t="s">
        <v>34</v>
      </c>
      <c r="H93" s="35" t="n">
        <v>14</v>
      </c>
      <c r="I93" s="36"/>
      <c r="J93" s="9"/>
      <c r="K93" s="86" t="s">
        <v>94</v>
      </c>
      <c r="L93" s="39" t="n">
        <v>11</v>
      </c>
      <c r="M93" s="63" t="s">
        <v>7</v>
      </c>
      <c r="N93" s="40"/>
      <c r="O93" s="53" t="s">
        <v>68</v>
      </c>
      <c r="P93" s="53" t="n">
        <v>11</v>
      </c>
      <c r="Q93" s="64" t="s">
        <v>7</v>
      </c>
      <c r="R93" s="138"/>
      <c r="S93" s="147" t="n">
        <v>14</v>
      </c>
      <c r="T93" s="168" t="s">
        <v>166</v>
      </c>
      <c r="U93" s="168"/>
      <c r="V93" s="168"/>
      <c r="W93" s="168"/>
      <c r="X93" s="140"/>
      <c r="Y93" s="141"/>
      <c r="Z93" s="141" t="s">
        <v>111</v>
      </c>
      <c r="AA93" s="141"/>
      <c r="AB93" s="141"/>
      <c r="AC93" s="141"/>
      <c r="AD93" s="141"/>
      <c r="AE93" s="141"/>
      <c r="AF93" s="142"/>
      <c r="AG93" s="142"/>
      <c r="AH93" s="142"/>
      <c r="AI93" s="142"/>
      <c r="AV93" s="0" t="n">
        <v>27</v>
      </c>
    </row>
    <row r="94" customFormat="false" ht="13.5" hidden="false" customHeight="true" outlineLevel="0" collapsed="false">
      <c r="A94" s="131"/>
      <c r="B94" s="132" t="n">
        <v>22</v>
      </c>
      <c r="C94" s="133" t="s">
        <v>167</v>
      </c>
      <c r="D94" s="134" t="n">
        <v>3</v>
      </c>
      <c r="E94" s="32" t="s">
        <v>38</v>
      </c>
      <c r="F94" s="33" t="n">
        <v>12</v>
      </c>
      <c r="G94" s="34" t="s">
        <v>27</v>
      </c>
      <c r="H94" s="35" t="n">
        <v>11</v>
      </c>
      <c r="I94" s="36"/>
      <c r="J94" s="9"/>
      <c r="K94" s="62" t="s">
        <v>97</v>
      </c>
      <c r="L94" s="39" t="n">
        <v>11</v>
      </c>
      <c r="M94" s="69" t="s">
        <v>24</v>
      </c>
      <c r="N94" s="40"/>
      <c r="O94" s="53" t="s">
        <v>70</v>
      </c>
      <c r="P94" s="53" t="n">
        <v>11</v>
      </c>
      <c r="Q94" s="70" t="s">
        <v>24</v>
      </c>
      <c r="R94" s="138"/>
      <c r="S94" s="147" t="n">
        <v>15</v>
      </c>
      <c r="T94" s="169" t="s">
        <v>168</v>
      </c>
      <c r="U94" s="169"/>
      <c r="V94" s="169"/>
      <c r="W94" s="169"/>
      <c r="X94" s="140"/>
      <c r="Y94" s="141"/>
      <c r="Z94" s="141" t="s">
        <v>96</v>
      </c>
      <c r="AA94" s="141"/>
      <c r="AB94" s="141"/>
      <c r="AC94" s="141"/>
      <c r="AD94" s="141"/>
      <c r="AE94" s="141"/>
      <c r="AF94" s="142"/>
      <c r="AG94" s="142"/>
      <c r="AH94" s="142"/>
      <c r="AI94" s="142"/>
      <c r="AJ94" s="0" t="n">
        <v>11</v>
      </c>
    </row>
    <row r="95" customFormat="false" ht="15.75" hidden="false" customHeight="true" outlineLevel="0" collapsed="false">
      <c r="A95" s="131"/>
      <c r="B95" s="132" t="n">
        <v>23</v>
      </c>
      <c r="C95" s="133" t="s">
        <v>79</v>
      </c>
      <c r="D95" s="134" t="n">
        <v>2</v>
      </c>
      <c r="E95" s="32" t="s">
        <v>71</v>
      </c>
      <c r="F95" s="33" t="n">
        <v>3</v>
      </c>
      <c r="G95" s="34" t="s">
        <v>34</v>
      </c>
      <c r="H95" s="35" t="n">
        <v>9</v>
      </c>
      <c r="I95" s="36"/>
      <c r="J95" s="9"/>
      <c r="K95" s="62" t="s">
        <v>100</v>
      </c>
      <c r="L95" s="39" t="n">
        <v>11</v>
      </c>
      <c r="M95" s="39"/>
      <c r="N95" s="40"/>
      <c r="O95" s="53" t="s">
        <v>75</v>
      </c>
      <c r="P95" s="53" t="n">
        <v>11</v>
      </c>
      <c r="Q95" s="74"/>
      <c r="R95" s="138"/>
      <c r="S95" s="147" t="n">
        <v>16</v>
      </c>
      <c r="T95" s="170" t="s">
        <v>169</v>
      </c>
      <c r="U95" s="170"/>
      <c r="V95" s="170"/>
      <c r="W95" s="170"/>
      <c r="X95" s="140"/>
      <c r="Y95" s="141"/>
      <c r="Z95" s="141" t="s">
        <v>45</v>
      </c>
      <c r="AA95" s="141" t="n">
        <v>0</v>
      </c>
      <c r="AB95" s="141"/>
      <c r="AC95" s="141"/>
      <c r="AD95" s="141"/>
      <c r="AE95" s="141"/>
      <c r="AF95" s="142"/>
      <c r="AG95" s="142"/>
      <c r="AH95" s="142"/>
      <c r="AI95" s="142"/>
    </row>
    <row r="96" customFormat="false" ht="15.75" hidden="false" customHeight="true" outlineLevel="0" collapsed="false">
      <c r="A96" s="131"/>
      <c r="B96" s="132" t="n">
        <v>24</v>
      </c>
      <c r="C96" s="133" t="s">
        <v>123</v>
      </c>
      <c r="D96" s="134" t="n">
        <v>23</v>
      </c>
      <c r="E96" s="32" t="s">
        <v>46</v>
      </c>
      <c r="F96" s="144" t="n">
        <v>6</v>
      </c>
      <c r="G96" s="34" t="s">
        <v>144</v>
      </c>
      <c r="H96" s="35" t="n">
        <v>20</v>
      </c>
      <c r="I96" s="36"/>
      <c r="J96" s="9"/>
      <c r="K96" s="62"/>
      <c r="L96" s="39"/>
      <c r="M96" s="39"/>
      <c r="N96" s="40"/>
      <c r="O96" s="53" t="s">
        <v>87</v>
      </c>
      <c r="P96" s="53" t="n">
        <v>11</v>
      </c>
      <c r="Q96" s="74"/>
      <c r="R96" s="138"/>
      <c r="S96" s="147" t="n">
        <v>17</v>
      </c>
      <c r="T96" s="171" t="s">
        <v>170</v>
      </c>
      <c r="U96" s="171"/>
      <c r="V96" s="171"/>
      <c r="W96" s="171"/>
      <c r="X96" s="140"/>
      <c r="Y96" s="141"/>
      <c r="Z96" s="141" t="s">
        <v>74</v>
      </c>
      <c r="AA96" s="141"/>
      <c r="AB96" s="141"/>
      <c r="AC96" s="141"/>
      <c r="AD96" s="141"/>
      <c r="AE96" s="141"/>
      <c r="AF96" s="142"/>
      <c r="AG96" s="142"/>
      <c r="AH96" s="142"/>
      <c r="AI96" s="142"/>
      <c r="AN96" s="0" t="n">
        <v>15</v>
      </c>
    </row>
    <row r="97" customFormat="false" ht="15.75" hidden="false" customHeight="true" outlineLevel="0" collapsed="false">
      <c r="A97" s="131"/>
      <c r="B97" s="132" t="n">
        <v>25</v>
      </c>
      <c r="C97" s="133" t="s">
        <v>124</v>
      </c>
      <c r="D97" s="134" t="n">
        <v>23</v>
      </c>
      <c r="E97" s="32" t="s">
        <v>46</v>
      </c>
      <c r="F97" s="33" t="n">
        <v>6</v>
      </c>
      <c r="G97" s="34" t="s">
        <v>144</v>
      </c>
      <c r="H97" s="35" t="n">
        <v>21</v>
      </c>
      <c r="I97" s="36"/>
      <c r="J97" s="9"/>
      <c r="K97" s="75"/>
      <c r="L97" s="76"/>
      <c r="M97" s="40"/>
      <c r="N97" s="40"/>
      <c r="O97" s="76"/>
      <c r="P97" s="76"/>
      <c r="Q97" s="77"/>
      <c r="R97" s="138"/>
      <c r="S97" s="147" t="n">
        <v>18</v>
      </c>
      <c r="T97" s="172" t="s">
        <v>171</v>
      </c>
      <c r="U97" s="172"/>
      <c r="V97" s="172"/>
      <c r="W97" s="172"/>
      <c r="X97" s="140"/>
      <c r="Y97" s="141"/>
      <c r="Z97" s="141" t="s">
        <v>114</v>
      </c>
      <c r="AA97" s="141"/>
      <c r="AB97" s="141"/>
      <c r="AC97" s="141"/>
      <c r="AD97" s="141"/>
      <c r="AE97" s="141"/>
      <c r="AF97" s="142"/>
      <c r="AG97" s="142"/>
      <c r="AH97" s="142"/>
      <c r="AI97" s="142"/>
      <c r="AL97" s="0" t="n">
        <v>13</v>
      </c>
    </row>
    <row r="98" customFormat="false" ht="15.75" hidden="false" customHeight="true" outlineLevel="0" collapsed="false">
      <c r="A98" s="131"/>
      <c r="B98" s="132" t="n">
        <v>26</v>
      </c>
      <c r="C98" s="133" t="s">
        <v>83</v>
      </c>
      <c r="D98" s="134" t="n">
        <v>2</v>
      </c>
      <c r="E98" s="32" t="s">
        <v>71</v>
      </c>
      <c r="F98" s="33" t="n">
        <v>3</v>
      </c>
      <c r="G98" s="34" t="s">
        <v>34</v>
      </c>
      <c r="H98" s="35" t="n">
        <v>14</v>
      </c>
      <c r="I98" s="36"/>
      <c r="J98" s="9"/>
      <c r="K98" s="24" t="s">
        <v>172</v>
      </c>
      <c r="L98" s="24"/>
      <c r="M98" s="24"/>
      <c r="N98" s="24"/>
      <c r="O98" s="24"/>
      <c r="P98" s="24"/>
      <c r="Q98" s="24"/>
      <c r="R98" s="138"/>
      <c r="S98" s="147" t="n">
        <v>19</v>
      </c>
      <c r="T98" s="173" t="s">
        <v>173</v>
      </c>
      <c r="U98" s="173"/>
      <c r="V98" s="173"/>
      <c r="W98" s="173"/>
      <c r="X98" s="140"/>
      <c r="Y98" s="141"/>
      <c r="Z98" s="141" t="s">
        <v>48</v>
      </c>
      <c r="AA98" s="141" t="n">
        <v>0</v>
      </c>
      <c r="AB98" s="141"/>
      <c r="AC98" s="141"/>
      <c r="AD98" s="141"/>
      <c r="AE98" s="141"/>
      <c r="AF98" s="142"/>
      <c r="AG98" s="142"/>
      <c r="AH98" s="142"/>
      <c r="AI98" s="142"/>
    </row>
    <row r="99" customFormat="false" ht="16.5" hidden="false" customHeight="true" outlineLevel="0" collapsed="false">
      <c r="A99" s="131"/>
      <c r="B99" s="132" t="n">
        <v>27</v>
      </c>
      <c r="C99" s="133" t="s">
        <v>102</v>
      </c>
      <c r="D99" s="134" t="n">
        <v>17</v>
      </c>
      <c r="E99" s="32" t="s">
        <v>90</v>
      </c>
      <c r="F99" s="33" t="n">
        <v>4</v>
      </c>
      <c r="G99" s="34" t="s">
        <v>27</v>
      </c>
      <c r="H99" s="35" t="n">
        <v>15</v>
      </c>
      <c r="I99" s="36"/>
      <c r="J99" s="9"/>
      <c r="K99" s="37"/>
      <c r="L99" s="80" t="s">
        <v>38</v>
      </c>
      <c r="M99" s="39"/>
      <c r="N99" s="40"/>
      <c r="O99" s="41"/>
      <c r="P99" s="81" t="s">
        <v>38</v>
      </c>
      <c r="Q99" s="43"/>
      <c r="R99" s="138"/>
      <c r="S99" s="147" t="n">
        <v>20</v>
      </c>
      <c r="T99" s="174" t="s">
        <v>174</v>
      </c>
      <c r="U99" s="174"/>
      <c r="V99" s="174"/>
      <c r="W99" s="174"/>
      <c r="X99" s="140"/>
      <c r="Y99" s="141"/>
      <c r="Z99" s="141" t="s">
        <v>54</v>
      </c>
      <c r="AA99" s="141"/>
      <c r="AB99" s="141"/>
      <c r="AC99" s="141"/>
      <c r="AD99" s="141"/>
      <c r="AE99" s="141"/>
      <c r="AF99" s="142" t="n">
        <v>6</v>
      </c>
      <c r="AG99" s="142"/>
      <c r="AH99" s="142"/>
      <c r="AI99" s="142"/>
    </row>
    <row r="100" customFormat="false" ht="15.75" hidden="false" customHeight="true" outlineLevel="0" collapsed="false">
      <c r="A100" s="131"/>
      <c r="B100" s="132" t="n">
        <v>28</v>
      </c>
      <c r="C100" s="133" t="s">
        <v>101</v>
      </c>
      <c r="D100" s="134" t="n">
        <v>18</v>
      </c>
      <c r="E100" s="32" t="s">
        <v>90</v>
      </c>
      <c r="F100" s="33" t="n">
        <v>4</v>
      </c>
      <c r="G100" s="34" t="s">
        <v>34</v>
      </c>
      <c r="H100" s="35" t="n">
        <v>11</v>
      </c>
      <c r="I100" s="36"/>
      <c r="J100" s="9"/>
      <c r="K100" s="82" t="s">
        <v>37</v>
      </c>
      <c r="L100" s="39" t="n">
        <v>12</v>
      </c>
      <c r="M100" s="39"/>
      <c r="N100" s="40"/>
      <c r="O100" s="83" t="s">
        <v>151</v>
      </c>
      <c r="P100" s="53" t="n">
        <v>12</v>
      </c>
      <c r="Q100" s="43"/>
      <c r="R100" s="138"/>
      <c r="S100" s="147" t="n">
        <v>21</v>
      </c>
      <c r="T100" s="175" t="s">
        <v>175</v>
      </c>
      <c r="U100" s="175"/>
      <c r="V100" s="175"/>
      <c r="W100" s="175"/>
      <c r="X100" s="140"/>
      <c r="Y100" s="141"/>
      <c r="Z100" s="141" t="s">
        <v>35</v>
      </c>
      <c r="AA100" s="141"/>
      <c r="AB100" s="141"/>
      <c r="AC100" s="141"/>
      <c r="AD100" s="141"/>
      <c r="AE100" s="141" t="n">
        <v>5</v>
      </c>
      <c r="AF100" s="142"/>
      <c r="AG100" s="142"/>
      <c r="AH100" s="142"/>
      <c r="AI100" s="142"/>
    </row>
    <row r="101" customFormat="false" ht="16.5" hidden="false" customHeight="true" outlineLevel="0" collapsed="false">
      <c r="A101" s="131"/>
      <c r="B101" s="132" t="n">
        <v>29</v>
      </c>
      <c r="C101" s="133" t="s">
        <v>81</v>
      </c>
      <c r="D101" s="134" t="n">
        <v>1</v>
      </c>
      <c r="E101" s="32" t="s">
        <v>71</v>
      </c>
      <c r="F101" s="33" t="n">
        <v>3</v>
      </c>
      <c r="G101" s="34" t="s">
        <v>27</v>
      </c>
      <c r="H101" s="35"/>
      <c r="I101" s="36"/>
      <c r="J101" s="9"/>
      <c r="K101" s="86" t="s">
        <v>48</v>
      </c>
      <c r="L101" s="39" t="n">
        <v>12</v>
      </c>
      <c r="M101" s="63" t="s">
        <v>7</v>
      </c>
      <c r="N101" s="40"/>
      <c r="O101" s="53" t="s">
        <v>163</v>
      </c>
      <c r="P101" s="53" t="n">
        <v>12</v>
      </c>
      <c r="Q101" s="64" t="s">
        <v>7</v>
      </c>
      <c r="R101" s="138"/>
      <c r="S101" s="147" t="n">
        <v>22</v>
      </c>
      <c r="T101" s="176" t="s">
        <v>176</v>
      </c>
      <c r="U101" s="176"/>
      <c r="V101" s="176"/>
      <c r="W101" s="176"/>
      <c r="X101" s="140"/>
      <c r="Y101" s="141"/>
      <c r="Z101" s="141" t="s">
        <v>95</v>
      </c>
      <c r="AA101" s="141"/>
      <c r="AB101" s="141"/>
      <c r="AC101" s="141"/>
      <c r="AD101" s="141"/>
      <c r="AE101" s="141"/>
      <c r="AF101" s="142"/>
      <c r="AG101" s="142"/>
      <c r="AH101" s="142"/>
      <c r="AI101" s="142"/>
      <c r="AP101" s="0" t="n">
        <v>20</v>
      </c>
    </row>
    <row r="102" customFormat="false" ht="15.75" hidden="false" customHeight="true" outlineLevel="0" collapsed="false">
      <c r="A102" s="131"/>
      <c r="B102" s="132" t="n">
        <v>30</v>
      </c>
      <c r="C102" s="133" t="s">
        <v>140</v>
      </c>
      <c r="D102" s="177" t="n">
        <v>21</v>
      </c>
      <c r="E102" s="32" t="s">
        <v>46</v>
      </c>
      <c r="F102" s="33" t="n">
        <v>8</v>
      </c>
      <c r="G102" s="34" t="s">
        <v>144</v>
      </c>
      <c r="H102" s="35"/>
      <c r="I102" s="36"/>
      <c r="J102" s="9"/>
      <c r="K102" s="62" t="s">
        <v>49</v>
      </c>
      <c r="L102" s="39" t="n">
        <v>12</v>
      </c>
      <c r="M102" s="69" t="s">
        <v>24</v>
      </c>
      <c r="N102" s="40"/>
      <c r="O102" s="53" t="s">
        <v>167</v>
      </c>
      <c r="P102" s="53" t="n">
        <v>12</v>
      </c>
      <c r="Q102" s="70" t="s">
        <v>80</v>
      </c>
      <c r="R102" s="138"/>
      <c r="S102" s="147" t="n">
        <v>23</v>
      </c>
      <c r="T102" s="178" t="s">
        <v>177</v>
      </c>
      <c r="U102" s="178"/>
      <c r="V102" s="178"/>
      <c r="W102" s="178"/>
      <c r="X102" s="140"/>
      <c r="Y102" s="141"/>
      <c r="Z102" s="141" t="s">
        <v>55</v>
      </c>
      <c r="AA102" s="141"/>
      <c r="AB102" s="141"/>
      <c r="AC102" s="141"/>
      <c r="AD102" s="141"/>
      <c r="AE102" s="141"/>
      <c r="AF102" s="142"/>
      <c r="AG102" s="142"/>
      <c r="AH102" s="142"/>
      <c r="AI102" s="142"/>
      <c r="AK102" s="0" t="n">
        <v>12</v>
      </c>
    </row>
    <row r="103" customFormat="false" ht="15.75" hidden="false" customHeight="true" outlineLevel="0" collapsed="false">
      <c r="A103" s="131"/>
      <c r="B103" s="132" t="n">
        <v>31</v>
      </c>
      <c r="C103" s="133" t="s">
        <v>84</v>
      </c>
      <c r="D103" s="177" t="n">
        <v>1</v>
      </c>
      <c r="E103" s="32" t="s">
        <v>71</v>
      </c>
      <c r="F103" s="33" t="n">
        <v>3</v>
      </c>
      <c r="G103" s="34" t="s">
        <v>27</v>
      </c>
      <c r="H103" s="35"/>
      <c r="I103" s="36"/>
      <c r="J103" s="9"/>
      <c r="K103" s="62" t="s">
        <v>56</v>
      </c>
      <c r="L103" s="39" t="n">
        <v>12</v>
      </c>
      <c r="M103" s="39"/>
      <c r="N103" s="40"/>
      <c r="O103" s="53" t="s">
        <v>178</v>
      </c>
      <c r="P103" s="53" t="n">
        <v>12</v>
      </c>
      <c r="Q103" s="74"/>
      <c r="R103" s="138"/>
      <c r="S103" s="147" t="n">
        <v>24</v>
      </c>
      <c r="T103" s="179" t="s">
        <v>179</v>
      </c>
      <c r="U103" s="179"/>
      <c r="V103" s="179"/>
      <c r="W103" s="179"/>
      <c r="X103" s="140"/>
      <c r="Y103" s="141"/>
      <c r="Z103" s="141" t="s">
        <v>49</v>
      </c>
      <c r="AA103" s="141" t="n">
        <v>0</v>
      </c>
      <c r="AB103" s="141"/>
      <c r="AC103" s="141"/>
      <c r="AD103" s="141"/>
      <c r="AE103" s="141"/>
      <c r="AF103" s="142"/>
      <c r="AG103" s="142"/>
      <c r="AH103" s="142"/>
      <c r="AI103" s="142"/>
    </row>
    <row r="104" customFormat="false" ht="15.75" hidden="false" customHeight="false" outlineLevel="0" collapsed="false">
      <c r="A104" s="180"/>
      <c r="B104" s="132" t="n">
        <v>32</v>
      </c>
      <c r="C104" s="133" t="s">
        <v>178</v>
      </c>
      <c r="D104" s="177" t="n">
        <v>3</v>
      </c>
      <c r="E104" s="32" t="s">
        <v>38</v>
      </c>
      <c r="F104" s="33" t="n">
        <v>12</v>
      </c>
      <c r="G104" s="34" t="s">
        <v>27</v>
      </c>
      <c r="H104" s="108"/>
      <c r="I104" s="109"/>
      <c r="J104" s="9"/>
      <c r="K104" s="62" t="s">
        <v>86</v>
      </c>
      <c r="L104" s="39" t="n">
        <v>12</v>
      </c>
      <c r="M104" s="39"/>
      <c r="N104" s="40"/>
      <c r="O104" s="53"/>
      <c r="P104" s="53"/>
      <c r="Q104" s="74"/>
      <c r="R104" s="138"/>
      <c r="S104" s="147"/>
      <c r="T104" s="179"/>
      <c r="U104" s="179"/>
      <c r="V104" s="179"/>
      <c r="W104" s="179"/>
      <c r="X104" s="140"/>
      <c r="Y104" s="141"/>
      <c r="Z104" s="141" t="s">
        <v>77</v>
      </c>
      <c r="AA104" s="141"/>
      <c r="AB104" s="141"/>
      <c r="AC104" s="141"/>
      <c r="AD104" s="141"/>
      <c r="AE104" s="141"/>
      <c r="AF104" s="142"/>
      <c r="AG104" s="142"/>
      <c r="AH104" s="142"/>
      <c r="AI104" s="142"/>
      <c r="AP104" s="0" t="n">
        <v>20</v>
      </c>
    </row>
    <row r="105" customFormat="false" ht="15.75" hidden="false" customHeight="true" outlineLevel="0" collapsed="false">
      <c r="A105" s="110"/>
      <c r="B105" s="110"/>
      <c r="C105" s="111"/>
      <c r="D105" s="111"/>
      <c r="E105" s="112"/>
      <c r="F105" s="110"/>
      <c r="G105" s="110"/>
      <c r="H105" s="110"/>
      <c r="I105" s="110"/>
      <c r="J105" s="9"/>
      <c r="K105" s="62"/>
      <c r="L105" s="39"/>
      <c r="M105" s="39"/>
      <c r="N105" s="40"/>
      <c r="O105" s="53"/>
      <c r="P105" s="53"/>
      <c r="Q105" s="74"/>
      <c r="R105" s="138"/>
      <c r="S105" s="147" t="n">
        <v>25</v>
      </c>
      <c r="T105" s="181" t="s">
        <v>180</v>
      </c>
      <c r="U105" s="181"/>
      <c r="V105" s="181"/>
      <c r="W105" s="181"/>
      <c r="X105" s="140"/>
      <c r="Y105" s="141"/>
      <c r="Z105" s="141" t="s">
        <v>51</v>
      </c>
      <c r="AA105" s="141" t="n">
        <v>0</v>
      </c>
      <c r="AB105" s="141"/>
      <c r="AC105" s="141"/>
      <c r="AD105" s="141"/>
      <c r="AE105" s="141"/>
      <c r="AF105" s="142"/>
      <c r="AG105" s="142"/>
      <c r="AH105" s="142"/>
      <c r="AI105" s="142"/>
    </row>
    <row r="106" customFormat="false" ht="15.75" hidden="false" customHeight="true" outlineLevel="0" collapsed="false">
      <c r="A106" s="113"/>
      <c r="B106" s="13" t="s">
        <v>8</v>
      </c>
      <c r="C106" s="13"/>
      <c r="D106" s="14" t="s">
        <v>9</v>
      </c>
      <c r="E106" s="15" t="s">
        <v>10</v>
      </c>
      <c r="F106" s="16" t="s">
        <v>11</v>
      </c>
      <c r="G106" s="15" t="s">
        <v>105</v>
      </c>
      <c r="H106" s="21" t="s">
        <v>106</v>
      </c>
      <c r="I106" s="22" t="s">
        <v>16</v>
      </c>
      <c r="J106" s="9"/>
      <c r="K106" s="75"/>
      <c r="L106" s="76"/>
      <c r="M106" s="40"/>
      <c r="N106" s="40"/>
      <c r="O106" s="76"/>
      <c r="P106" s="76"/>
      <c r="Q106" s="77"/>
      <c r="R106" s="138"/>
      <c r="S106" s="147" t="n">
        <v>26</v>
      </c>
      <c r="T106" s="182" t="s">
        <v>181</v>
      </c>
      <c r="U106" s="182"/>
      <c r="V106" s="182"/>
      <c r="W106" s="182"/>
      <c r="X106" s="140"/>
      <c r="Y106" s="141"/>
      <c r="Z106" s="141" t="s">
        <v>112</v>
      </c>
      <c r="AA106" s="141"/>
      <c r="AB106" s="141"/>
      <c r="AC106" s="141"/>
      <c r="AD106" s="141"/>
      <c r="AE106" s="141"/>
      <c r="AF106" s="142"/>
      <c r="AG106" s="142"/>
      <c r="AH106" s="142"/>
      <c r="AI106" s="142"/>
      <c r="AX106" s="0" t="n">
        <v>32</v>
      </c>
    </row>
    <row r="107" customFormat="false" ht="15.75" hidden="false" customHeight="false" outlineLevel="0" collapsed="false">
      <c r="A107" s="183" t="s">
        <v>182</v>
      </c>
      <c r="B107" s="115"/>
      <c r="C107" s="116"/>
      <c r="D107" s="117"/>
      <c r="E107" s="32"/>
      <c r="F107" s="33"/>
      <c r="G107" s="34"/>
      <c r="H107" s="35" t="n">
        <v>13</v>
      </c>
      <c r="I107" s="36"/>
      <c r="J107" s="9"/>
      <c r="K107" s="24" t="s">
        <v>183</v>
      </c>
      <c r="L107" s="24"/>
      <c r="M107" s="24"/>
      <c r="N107" s="24"/>
      <c r="O107" s="24"/>
      <c r="P107" s="24"/>
      <c r="Q107" s="24"/>
      <c r="R107" s="138"/>
      <c r="S107" s="147" t="n">
        <v>27</v>
      </c>
      <c r="T107" s="184" t="s">
        <v>184</v>
      </c>
      <c r="U107" s="184"/>
      <c r="V107" s="184"/>
      <c r="W107" s="184"/>
      <c r="X107" s="140"/>
      <c r="Y107" s="141"/>
      <c r="Z107" s="141" t="s">
        <v>99</v>
      </c>
      <c r="AA107" s="141"/>
      <c r="AB107" s="141"/>
      <c r="AC107" s="141"/>
      <c r="AD107" s="141"/>
      <c r="AE107" s="141"/>
      <c r="AF107" s="142"/>
      <c r="AG107" s="142"/>
      <c r="AH107" s="142"/>
      <c r="AI107" s="142"/>
      <c r="AR107" s="0" t="n">
        <v>22</v>
      </c>
    </row>
    <row r="108" customFormat="false" ht="15.75" hidden="false" customHeight="false" outlineLevel="0" collapsed="false">
      <c r="A108" s="183"/>
      <c r="B108" s="115"/>
      <c r="C108" s="116"/>
      <c r="D108" s="117"/>
      <c r="E108" s="32"/>
      <c r="F108" s="33"/>
      <c r="G108" s="34"/>
      <c r="H108" s="35" t="n">
        <v>30</v>
      </c>
      <c r="I108" s="36"/>
      <c r="J108" s="9"/>
      <c r="K108" s="37" t="e">
        <f aca="false">#REF!</f>
        <v>#REF!</v>
      </c>
      <c r="L108" s="80"/>
      <c r="M108" s="39"/>
      <c r="N108" s="40"/>
      <c r="O108" s="41" t="e">
        <f aca="false">#REF!</f>
        <v>#REF!</v>
      </c>
      <c r="P108" s="81"/>
      <c r="Q108" s="43"/>
      <c r="R108" s="138"/>
      <c r="S108" s="147" t="n">
        <v>28</v>
      </c>
      <c r="T108" s="185" t="s">
        <v>185</v>
      </c>
      <c r="U108" s="185"/>
      <c r="V108" s="185"/>
      <c r="W108" s="185"/>
      <c r="X108" s="140"/>
      <c r="Y108" s="141"/>
      <c r="Z108" s="141" t="s">
        <v>53</v>
      </c>
      <c r="AA108" s="141" t="n">
        <v>0</v>
      </c>
      <c r="AB108" s="141"/>
      <c r="AC108" s="141"/>
      <c r="AD108" s="141"/>
      <c r="AE108" s="141"/>
      <c r="AF108" s="142"/>
      <c r="AG108" s="142"/>
      <c r="AH108" s="142"/>
      <c r="AI108" s="142"/>
    </row>
    <row r="109" customFormat="false" ht="15.75" hidden="false" customHeight="false" outlineLevel="0" collapsed="false">
      <c r="A109" s="183"/>
      <c r="B109" s="115"/>
      <c r="C109" s="116"/>
      <c r="D109" s="117"/>
      <c r="E109" s="32"/>
      <c r="F109" s="33"/>
      <c r="G109" s="34"/>
      <c r="H109" s="35" t="n">
        <v>13</v>
      </c>
      <c r="I109" s="36"/>
      <c r="J109" s="9"/>
      <c r="K109" s="82"/>
      <c r="L109" s="39"/>
      <c r="M109" s="39"/>
      <c r="N109" s="40"/>
      <c r="O109" s="83"/>
      <c r="P109" s="53"/>
      <c r="Q109" s="43"/>
      <c r="R109" s="138"/>
      <c r="S109" s="147" t="n">
        <v>29</v>
      </c>
      <c r="T109" s="186" t="s">
        <v>186</v>
      </c>
      <c r="U109" s="186"/>
      <c r="V109" s="186"/>
      <c r="W109" s="186"/>
      <c r="X109" s="140"/>
      <c r="Y109" s="141"/>
      <c r="Z109" s="141" t="s">
        <v>132</v>
      </c>
      <c r="AA109" s="141"/>
      <c r="AB109" s="141"/>
      <c r="AC109" s="141"/>
      <c r="AD109" s="141"/>
      <c r="AE109" s="141"/>
      <c r="AF109" s="142"/>
      <c r="AG109" s="142"/>
      <c r="AH109" s="142"/>
      <c r="AI109" s="142"/>
      <c r="AJ109" s="0" t="n">
        <v>11</v>
      </c>
    </row>
    <row r="110" customFormat="false" ht="15.75" hidden="false" customHeight="false" outlineLevel="0" collapsed="false">
      <c r="A110" s="183"/>
      <c r="B110" s="115"/>
      <c r="C110" s="116"/>
      <c r="D110" s="117"/>
      <c r="E110" s="32"/>
      <c r="F110" s="33"/>
      <c r="G110" s="34"/>
      <c r="H110" s="35" t="n">
        <v>16</v>
      </c>
      <c r="I110" s="187"/>
      <c r="J110" s="9"/>
      <c r="K110" s="188"/>
      <c r="L110" s="39"/>
      <c r="M110" s="63" t="s">
        <v>7</v>
      </c>
      <c r="N110" s="40"/>
      <c r="O110" s="53"/>
      <c r="P110" s="53"/>
      <c r="Q110" s="64" t="s">
        <v>7</v>
      </c>
      <c r="R110" s="138"/>
      <c r="S110" s="147" t="n">
        <v>30</v>
      </c>
      <c r="T110" s="189" t="s">
        <v>187</v>
      </c>
      <c r="U110" s="189"/>
      <c r="V110" s="189"/>
      <c r="W110" s="189"/>
      <c r="X110" s="140"/>
      <c r="Y110" s="141"/>
      <c r="Z110" s="141" t="s">
        <v>151</v>
      </c>
      <c r="AA110" s="141"/>
      <c r="AB110" s="141"/>
      <c r="AC110" s="141"/>
      <c r="AD110" s="141"/>
      <c r="AE110" s="141"/>
      <c r="AF110" s="142"/>
      <c r="AG110" s="142"/>
      <c r="AH110" s="142"/>
      <c r="AI110" s="142"/>
      <c r="AR110" s="0" t="n">
        <v>22</v>
      </c>
    </row>
    <row r="111" customFormat="false" ht="15.75" hidden="false" customHeight="false" outlineLevel="0" collapsed="false">
      <c r="A111" s="183"/>
      <c r="B111" s="115"/>
      <c r="C111" s="116"/>
      <c r="D111" s="117"/>
      <c r="E111" s="32"/>
      <c r="F111" s="33"/>
      <c r="G111" s="34"/>
      <c r="H111" s="35" t="n">
        <v>2</v>
      </c>
      <c r="I111" s="187"/>
      <c r="J111" s="9"/>
      <c r="K111" s="39"/>
      <c r="L111" s="39"/>
      <c r="M111" s="69"/>
      <c r="N111" s="40"/>
      <c r="O111" s="53"/>
      <c r="P111" s="53"/>
      <c r="Q111" s="70"/>
      <c r="R111" s="138"/>
      <c r="S111" s="147" t="n">
        <v>31</v>
      </c>
      <c r="T111" s="190" t="s">
        <v>188</v>
      </c>
      <c r="U111" s="190"/>
      <c r="V111" s="190"/>
      <c r="W111" s="190"/>
      <c r="X111" s="140"/>
      <c r="Y111" s="141"/>
      <c r="Z111" s="141" t="s">
        <v>32</v>
      </c>
      <c r="AA111" s="141"/>
      <c r="AB111" s="141"/>
      <c r="AC111" s="141"/>
      <c r="AD111" s="141"/>
      <c r="AE111" s="141"/>
      <c r="AF111" s="142" t="n">
        <v>6</v>
      </c>
      <c r="AG111" s="142"/>
      <c r="AH111" s="142"/>
      <c r="AI111" s="142"/>
    </row>
    <row r="112" customFormat="false" ht="15.75" hidden="false" customHeight="false" outlineLevel="0" collapsed="false">
      <c r="A112" s="183"/>
      <c r="B112" s="115"/>
      <c r="C112" s="116"/>
      <c r="D112" s="117"/>
      <c r="E112" s="32"/>
      <c r="F112" s="33"/>
      <c r="G112" s="34"/>
      <c r="H112" s="35" t="n">
        <v>30</v>
      </c>
      <c r="I112" s="36"/>
      <c r="J112" s="9"/>
      <c r="K112" s="62"/>
      <c r="L112" s="39"/>
      <c r="M112" s="39"/>
      <c r="N112" s="40"/>
      <c r="O112" s="53"/>
      <c r="P112" s="53"/>
      <c r="Q112" s="74"/>
      <c r="R112" s="138"/>
      <c r="S112" s="147" t="n">
        <v>32</v>
      </c>
      <c r="T112" s="191" t="s">
        <v>189</v>
      </c>
      <c r="U112" s="191"/>
      <c r="V112" s="191"/>
      <c r="W112" s="191"/>
      <c r="X112" s="140"/>
      <c r="Y112" s="141"/>
      <c r="Z112" s="141" t="s">
        <v>57</v>
      </c>
      <c r="AA112" s="141"/>
      <c r="AB112" s="141"/>
      <c r="AC112" s="141"/>
      <c r="AD112" s="141"/>
      <c r="AE112" s="141"/>
      <c r="AF112" s="142"/>
      <c r="AG112" s="142"/>
      <c r="AH112" s="142"/>
      <c r="AI112" s="142"/>
      <c r="AW112" s="0" t="n">
        <v>29</v>
      </c>
    </row>
    <row r="113" customFormat="false" ht="15.75" hidden="false" customHeight="false" outlineLevel="0" collapsed="false">
      <c r="A113" s="183"/>
      <c r="B113" s="115"/>
      <c r="C113" s="116"/>
      <c r="D113" s="117"/>
      <c r="E113" s="32"/>
      <c r="F113" s="33"/>
      <c r="G113" s="34"/>
      <c r="H113" s="35" t="n">
        <v>28</v>
      </c>
      <c r="I113" s="36"/>
      <c r="J113" s="9"/>
      <c r="K113" s="62"/>
      <c r="L113" s="39"/>
      <c r="M113" s="39"/>
      <c r="N113" s="40"/>
      <c r="O113" s="53"/>
      <c r="P113" s="53"/>
      <c r="Q113" s="74"/>
      <c r="R113" s="164"/>
      <c r="S113" s="147" t="n">
        <v>33</v>
      </c>
      <c r="T113" s="192" t="s">
        <v>190</v>
      </c>
      <c r="U113" s="192"/>
      <c r="V113" s="192"/>
      <c r="W113" s="192"/>
      <c r="X113" s="140"/>
      <c r="Y113" s="141"/>
      <c r="Z113" s="141" t="s">
        <v>56</v>
      </c>
      <c r="AA113" s="141" t="n">
        <v>0</v>
      </c>
      <c r="AB113" s="141"/>
      <c r="AC113" s="141"/>
      <c r="AD113" s="141"/>
      <c r="AE113" s="141"/>
      <c r="AF113" s="142"/>
      <c r="AG113" s="142"/>
      <c r="AH113" s="142"/>
      <c r="AI113" s="142"/>
    </row>
    <row r="114" customFormat="false" ht="15.75" hidden="false" customHeight="false" outlineLevel="0" collapsed="false">
      <c r="A114" s="183"/>
      <c r="B114" s="115"/>
      <c r="C114" s="116"/>
      <c r="D114" s="117"/>
      <c r="E114" s="32"/>
      <c r="F114" s="33"/>
      <c r="G114" s="34"/>
      <c r="H114" s="35" t="n">
        <v>8</v>
      </c>
      <c r="I114" s="36"/>
      <c r="J114" s="9"/>
      <c r="K114" s="75"/>
      <c r="L114" s="76"/>
      <c r="M114" s="40"/>
      <c r="N114" s="40"/>
      <c r="O114" s="76"/>
      <c r="P114" s="76"/>
      <c r="Q114" s="77"/>
      <c r="R114" s="142"/>
      <c r="S114" s="147" t="s">
        <v>191</v>
      </c>
      <c r="T114" s="193" t="s">
        <v>192</v>
      </c>
      <c r="U114" s="193"/>
      <c r="V114" s="193"/>
      <c r="W114" s="193"/>
      <c r="X114" s="140"/>
      <c r="Y114" s="141"/>
      <c r="Z114" s="141" t="s">
        <v>59</v>
      </c>
      <c r="AA114" s="141" t="n">
        <v>0</v>
      </c>
      <c r="AB114" s="141"/>
      <c r="AC114" s="141"/>
      <c r="AD114" s="141"/>
      <c r="AE114" s="141"/>
      <c r="AF114" s="142"/>
      <c r="AG114" s="142"/>
      <c r="AH114" s="142"/>
      <c r="AI114" s="142"/>
    </row>
    <row r="115" customFormat="false" ht="15.75" hidden="false" customHeight="false" outlineLevel="0" collapsed="false">
      <c r="A115" s="183"/>
      <c r="B115" s="115"/>
      <c r="C115" s="116"/>
      <c r="D115" s="117"/>
      <c r="E115" s="32"/>
      <c r="F115" s="33"/>
      <c r="G115" s="34"/>
      <c r="H115" s="35" t="n">
        <v>28</v>
      </c>
      <c r="I115" s="36"/>
      <c r="J115" s="9"/>
      <c r="K115" s="24" t="s">
        <v>193</v>
      </c>
      <c r="L115" s="24"/>
      <c r="M115" s="24"/>
      <c r="N115" s="24"/>
      <c r="O115" s="24"/>
      <c r="P115" s="24"/>
      <c r="Q115" s="24"/>
      <c r="R115" s="142"/>
      <c r="S115" s="194" t="s">
        <v>191</v>
      </c>
      <c r="T115" s="195" t="s">
        <v>194</v>
      </c>
      <c r="U115" s="195"/>
      <c r="V115" s="195"/>
      <c r="W115" s="195"/>
      <c r="X115" s="140"/>
      <c r="Y115" s="141"/>
      <c r="Z115" s="141" t="s">
        <v>133</v>
      </c>
      <c r="AA115" s="141"/>
      <c r="AB115" s="141"/>
      <c r="AC115" s="141"/>
      <c r="AD115" s="141"/>
      <c r="AE115" s="141"/>
      <c r="AF115" s="142"/>
      <c r="AG115" s="142"/>
      <c r="AH115" s="142"/>
      <c r="AI115" s="142"/>
      <c r="AP115" s="0" t="n">
        <v>20</v>
      </c>
    </row>
    <row r="116" customFormat="false" ht="15.75" hidden="false" customHeight="false" outlineLevel="0" collapsed="false">
      <c r="A116" s="183"/>
      <c r="B116" s="115"/>
      <c r="C116" s="116"/>
      <c r="D116" s="117"/>
      <c r="E116" s="32"/>
      <c r="F116" s="33"/>
      <c r="G116" s="34"/>
      <c r="H116" s="35" t="n">
        <v>8</v>
      </c>
      <c r="I116" s="36"/>
      <c r="J116" s="9"/>
      <c r="K116" s="37" t="e">
        <f aca="false">#REF!</f>
        <v>#REF!</v>
      </c>
      <c r="L116" s="80"/>
      <c r="M116" s="39"/>
      <c r="N116" s="40"/>
      <c r="O116" s="41" t="e">
        <f aca="false">#REF!</f>
        <v>#REF!</v>
      </c>
      <c r="P116" s="81"/>
      <c r="Q116" s="43"/>
      <c r="R116" s="142"/>
      <c r="S116" s="142"/>
      <c r="T116" s="140"/>
      <c r="U116" s="140"/>
      <c r="V116" s="196"/>
      <c r="W116" s="141"/>
      <c r="X116" s="140"/>
      <c r="Y116" s="141"/>
      <c r="Z116" s="141" t="s">
        <v>62</v>
      </c>
      <c r="AA116" s="141" t="n">
        <v>0</v>
      </c>
      <c r="AB116" s="141"/>
      <c r="AC116" s="141"/>
      <c r="AD116" s="141"/>
      <c r="AE116" s="141"/>
      <c r="AF116" s="142"/>
      <c r="AG116" s="142"/>
      <c r="AH116" s="142"/>
      <c r="AI116" s="142"/>
    </row>
    <row r="117" customFormat="false" ht="15.75" hidden="false" customHeight="false" outlineLevel="0" collapsed="false">
      <c r="A117" s="183"/>
      <c r="B117" s="115"/>
      <c r="C117" s="116"/>
      <c r="D117" s="117"/>
      <c r="E117" s="32"/>
      <c r="F117" s="33"/>
      <c r="G117" s="34"/>
      <c r="H117" s="35" t="n">
        <v>2</v>
      </c>
      <c r="I117" s="36"/>
      <c r="J117" s="9"/>
      <c r="K117" s="82"/>
      <c r="L117" s="39"/>
      <c r="M117" s="39"/>
      <c r="N117" s="40"/>
      <c r="O117" s="83"/>
      <c r="P117" s="53"/>
      <c r="Q117" s="43"/>
      <c r="R117" s="142"/>
      <c r="S117" s="142"/>
      <c r="T117" s="140"/>
      <c r="U117" s="140"/>
      <c r="V117" s="196"/>
      <c r="W117" s="141"/>
      <c r="X117" s="140"/>
      <c r="Y117" s="141"/>
      <c r="Z117" s="141" t="s">
        <v>119</v>
      </c>
      <c r="AA117" s="141"/>
      <c r="AB117" s="141"/>
      <c r="AC117" s="141"/>
      <c r="AD117" s="141"/>
      <c r="AE117" s="141"/>
      <c r="AF117" s="142"/>
      <c r="AG117" s="142" t="n">
        <v>8</v>
      </c>
      <c r="AH117" s="142"/>
      <c r="AI117" s="142"/>
    </row>
    <row r="118" customFormat="false" ht="15.75" hidden="false" customHeight="false" outlineLevel="0" collapsed="false">
      <c r="A118" s="183"/>
      <c r="B118" s="115"/>
      <c r="C118" s="116"/>
      <c r="D118" s="117"/>
      <c r="E118" s="32"/>
      <c r="F118" s="33"/>
      <c r="G118" s="34"/>
      <c r="H118" s="35" t="n">
        <v>20</v>
      </c>
      <c r="I118" s="36"/>
      <c r="J118" s="9"/>
      <c r="K118" s="86"/>
      <c r="L118" s="39"/>
      <c r="M118" s="63" t="s">
        <v>7</v>
      </c>
      <c r="N118" s="40"/>
      <c r="O118" s="53"/>
      <c r="P118" s="53"/>
      <c r="Q118" s="64" t="s">
        <v>7</v>
      </c>
      <c r="R118" s="142"/>
      <c r="S118" s="142"/>
      <c r="T118" s="140"/>
      <c r="U118" s="140"/>
      <c r="V118" s="196"/>
      <c r="W118" s="141"/>
      <c r="X118" s="140"/>
      <c r="Y118" s="141"/>
      <c r="Z118" s="141" t="s">
        <v>65</v>
      </c>
      <c r="AA118" s="141" t="n">
        <v>0</v>
      </c>
      <c r="AB118" s="141"/>
      <c r="AC118" s="141"/>
      <c r="AD118" s="141"/>
      <c r="AE118" s="141"/>
      <c r="AF118" s="142"/>
      <c r="AG118" s="142"/>
      <c r="AH118" s="142"/>
      <c r="AI118" s="142"/>
    </row>
    <row r="119" customFormat="false" ht="15.75" hidden="false" customHeight="false" outlineLevel="0" collapsed="false">
      <c r="A119" s="183"/>
      <c r="B119" s="115"/>
      <c r="C119" s="116"/>
      <c r="D119" s="117"/>
      <c r="E119" s="32"/>
      <c r="F119" s="33"/>
      <c r="G119" s="34"/>
      <c r="H119" s="35" t="n">
        <v>19</v>
      </c>
      <c r="I119" s="36"/>
      <c r="J119" s="9"/>
      <c r="K119" s="62"/>
      <c r="L119" s="39"/>
      <c r="M119" s="69"/>
      <c r="N119" s="40"/>
      <c r="O119" s="53"/>
      <c r="P119" s="53"/>
      <c r="Q119" s="70"/>
      <c r="R119" s="142"/>
      <c r="S119" s="142"/>
      <c r="T119" s="140"/>
      <c r="U119" s="140"/>
      <c r="V119" s="196"/>
      <c r="W119" s="141"/>
      <c r="X119" s="140"/>
      <c r="Y119" s="141"/>
      <c r="Z119" s="141" t="s">
        <v>39</v>
      </c>
      <c r="AA119" s="141"/>
      <c r="AB119" s="141"/>
      <c r="AC119" s="141"/>
      <c r="AD119" s="141"/>
      <c r="AE119" s="141"/>
      <c r="AF119" s="142"/>
      <c r="AG119" s="142"/>
      <c r="AH119" s="142"/>
      <c r="AI119" s="142"/>
      <c r="AX119" s="0" t="n">
        <v>32</v>
      </c>
    </row>
    <row r="120" customFormat="false" ht="15.75" hidden="false" customHeight="false" outlineLevel="0" collapsed="false">
      <c r="A120" s="183"/>
      <c r="B120" s="115"/>
      <c r="C120" s="116"/>
      <c r="D120" s="117"/>
      <c r="E120" s="32"/>
      <c r="F120" s="33"/>
      <c r="G120" s="34"/>
      <c r="H120" s="35" t="n">
        <v>26</v>
      </c>
      <c r="I120" s="36"/>
      <c r="J120" s="9"/>
      <c r="K120" s="62"/>
      <c r="L120" s="39"/>
      <c r="M120" s="39"/>
      <c r="N120" s="40"/>
      <c r="O120" s="53"/>
      <c r="P120" s="53"/>
      <c r="Q120" s="74"/>
      <c r="R120" s="142"/>
      <c r="S120" s="142"/>
      <c r="T120" s="140"/>
      <c r="U120" s="140"/>
      <c r="V120" s="196"/>
      <c r="W120" s="141"/>
      <c r="X120" s="140"/>
      <c r="Y120" s="141"/>
      <c r="Z120" s="141" t="s">
        <v>122</v>
      </c>
      <c r="AA120" s="141"/>
      <c r="AB120" s="141" t="n">
        <v>1</v>
      </c>
      <c r="AC120" s="141"/>
      <c r="AD120" s="141"/>
      <c r="AE120" s="141"/>
      <c r="AF120" s="142"/>
      <c r="AG120" s="142"/>
      <c r="AH120" s="142"/>
      <c r="AI120" s="142"/>
    </row>
    <row r="121" customFormat="false" ht="15.75" hidden="false" customHeight="false" outlineLevel="0" collapsed="false">
      <c r="A121" s="183"/>
      <c r="B121" s="115"/>
      <c r="C121" s="116"/>
      <c r="D121" s="117"/>
      <c r="E121" s="32"/>
      <c r="F121" s="33"/>
      <c r="G121" s="34"/>
      <c r="H121" s="35" t="n">
        <v>28</v>
      </c>
      <c r="I121" s="36"/>
      <c r="J121" s="9"/>
      <c r="K121" s="62"/>
      <c r="L121" s="39"/>
      <c r="M121" s="39"/>
      <c r="N121" s="40"/>
      <c r="O121" s="53"/>
      <c r="P121" s="53"/>
      <c r="Q121" s="74"/>
      <c r="R121" s="142"/>
      <c r="S121" s="142"/>
      <c r="T121" s="140"/>
      <c r="U121" s="140"/>
      <c r="V121" s="196"/>
      <c r="W121" s="141"/>
      <c r="X121" s="140"/>
      <c r="Y121" s="141"/>
      <c r="Z121" s="141" t="s">
        <v>67</v>
      </c>
      <c r="AA121" s="141" t="n">
        <v>0</v>
      </c>
      <c r="AB121" s="141"/>
      <c r="AC121" s="141"/>
      <c r="AD121" s="141"/>
      <c r="AE121" s="141"/>
      <c r="AF121" s="142"/>
      <c r="AG121" s="142"/>
      <c r="AH121" s="142"/>
      <c r="AI121" s="142"/>
    </row>
    <row r="122" customFormat="false" ht="15.75" hidden="false" customHeight="false" outlineLevel="0" collapsed="false">
      <c r="A122" s="183"/>
      <c r="B122" s="115"/>
      <c r="C122" s="116"/>
      <c r="D122" s="117"/>
      <c r="E122" s="32"/>
      <c r="F122" s="33"/>
      <c r="G122" s="34"/>
      <c r="H122" s="35" t="n">
        <v>26</v>
      </c>
      <c r="I122" s="36"/>
      <c r="J122" s="9"/>
      <c r="K122" s="161"/>
      <c r="L122" s="40"/>
      <c r="M122" s="40"/>
      <c r="N122" s="40"/>
      <c r="O122" s="76"/>
      <c r="P122" s="76"/>
      <c r="Q122" s="77"/>
      <c r="R122" s="142"/>
      <c r="S122" s="142"/>
      <c r="T122" s="140"/>
      <c r="U122" s="140"/>
      <c r="V122" s="196"/>
      <c r="W122" s="141"/>
      <c r="X122" s="140"/>
      <c r="Y122" s="141"/>
      <c r="Z122" s="141" t="s">
        <v>136</v>
      </c>
      <c r="AA122" s="141"/>
      <c r="AB122" s="141"/>
      <c r="AC122" s="141"/>
      <c r="AD122" s="141"/>
      <c r="AE122" s="141"/>
      <c r="AF122" s="142"/>
      <c r="AG122" s="142"/>
      <c r="AH122" s="142"/>
      <c r="AI122" s="142"/>
      <c r="AM122" s="0" t="n">
        <v>14</v>
      </c>
    </row>
    <row r="123" customFormat="false" ht="15.75" hidden="false" customHeight="false" outlineLevel="0" collapsed="false">
      <c r="A123" s="183"/>
      <c r="B123" s="115"/>
      <c r="C123" s="116"/>
      <c r="D123" s="117"/>
      <c r="E123" s="32"/>
      <c r="F123" s="33"/>
      <c r="G123" s="34"/>
      <c r="H123" s="35" t="n">
        <v>26</v>
      </c>
      <c r="I123" s="36"/>
      <c r="J123" s="9"/>
      <c r="K123" s="197" t="s">
        <v>195</v>
      </c>
      <c r="L123" s="197"/>
      <c r="M123" s="197"/>
      <c r="N123" s="197"/>
      <c r="O123" s="197"/>
      <c r="P123" s="198"/>
      <c r="Q123" s="198"/>
      <c r="R123" s="142"/>
      <c r="S123" s="142"/>
      <c r="T123" s="140"/>
      <c r="U123" s="140"/>
      <c r="V123" s="196"/>
      <c r="W123" s="141"/>
      <c r="X123" s="140"/>
      <c r="Y123" s="141"/>
      <c r="Z123" s="141" t="s">
        <v>58</v>
      </c>
      <c r="AA123" s="141"/>
      <c r="AB123" s="141"/>
      <c r="AC123" s="141"/>
      <c r="AD123" s="141"/>
      <c r="AE123" s="141"/>
      <c r="AF123" s="142"/>
      <c r="AG123" s="142"/>
      <c r="AH123" s="142"/>
      <c r="AI123" s="142"/>
      <c r="AR123" s="0" t="n">
        <v>22</v>
      </c>
    </row>
    <row r="124" customFormat="false" ht="15.75" hidden="false" customHeight="true" outlineLevel="0" collapsed="false">
      <c r="A124" s="183"/>
      <c r="B124" s="115"/>
      <c r="C124" s="116"/>
      <c r="D124" s="117"/>
      <c r="E124" s="32"/>
      <c r="F124" s="33"/>
      <c r="G124" s="34"/>
      <c r="H124" s="35" t="n">
        <v>15</v>
      </c>
      <c r="I124" s="36"/>
      <c r="J124" s="9"/>
      <c r="K124" s="199" t="s">
        <v>71</v>
      </c>
      <c r="L124" s="199"/>
      <c r="M124" s="199"/>
      <c r="N124" s="200" t="s">
        <v>196</v>
      </c>
      <c r="O124" s="201" t="s">
        <v>197</v>
      </c>
      <c r="P124" s="198"/>
      <c r="Q124" s="198"/>
      <c r="R124" s="142"/>
      <c r="S124" s="142"/>
      <c r="T124" s="140"/>
      <c r="U124" s="140"/>
      <c r="V124" s="196"/>
      <c r="W124" s="141"/>
      <c r="X124" s="140"/>
      <c r="Y124" s="141"/>
      <c r="Z124" s="141" t="s">
        <v>60</v>
      </c>
      <c r="AA124" s="141"/>
      <c r="AB124" s="141"/>
      <c r="AC124" s="141"/>
      <c r="AD124" s="141"/>
      <c r="AE124" s="141"/>
      <c r="AF124" s="142"/>
      <c r="AG124" s="142"/>
      <c r="AH124" s="142"/>
      <c r="AI124" s="142" t="n">
        <v>10</v>
      </c>
    </row>
    <row r="125" customFormat="false" ht="15.75" hidden="false" customHeight="false" outlineLevel="0" collapsed="false">
      <c r="A125" s="183"/>
      <c r="B125" s="202" t="n">
        <v>19</v>
      </c>
      <c r="C125" s="203"/>
      <c r="D125" s="204"/>
      <c r="E125" s="32"/>
      <c r="F125" s="33"/>
      <c r="G125" s="34"/>
      <c r="H125" s="35" t="n">
        <v>14</v>
      </c>
      <c r="I125" s="36"/>
      <c r="J125" s="9"/>
      <c r="N125" s="200"/>
      <c r="O125" s="201"/>
      <c r="P125" s="198"/>
      <c r="Q125" s="198"/>
      <c r="R125" s="142"/>
      <c r="S125" s="142"/>
      <c r="T125" s="140"/>
      <c r="U125" s="140"/>
      <c r="V125" s="196"/>
      <c r="W125" s="141"/>
      <c r="X125" s="140"/>
      <c r="Y125" s="141"/>
      <c r="Z125" s="141" t="s">
        <v>68</v>
      </c>
      <c r="AA125" s="141" t="n">
        <v>0</v>
      </c>
      <c r="AB125" s="141"/>
      <c r="AC125" s="141"/>
      <c r="AD125" s="141"/>
      <c r="AE125" s="141"/>
      <c r="AF125" s="142"/>
      <c r="AG125" s="142"/>
      <c r="AH125" s="142"/>
      <c r="AI125" s="142"/>
    </row>
    <row r="126" customFormat="false" ht="15.75" hidden="false" customHeight="false" outlineLevel="0" collapsed="false">
      <c r="A126" s="183"/>
      <c r="B126" s="202" t="n">
        <v>20</v>
      </c>
      <c r="C126" s="203"/>
      <c r="D126" s="204"/>
      <c r="E126" s="32"/>
      <c r="F126" s="33"/>
      <c r="G126" s="34"/>
      <c r="H126" s="35" t="n">
        <v>28</v>
      </c>
      <c r="I126" s="36"/>
      <c r="J126" s="9"/>
      <c r="K126" s="205"/>
      <c r="L126" s="205"/>
      <c r="M126" s="205"/>
      <c r="N126" s="200"/>
      <c r="O126" s="201"/>
      <c r="P126" s="198"/>
      <c r="Q126" s="206"/>
      <c r="R126" s="142"/>
      <c r="S126" s="142"/>
      <c r="T126" s="140"/>
      <c r="U126" s="140"/>
      <c r="V126" s="196"/>
      <c r="W126" s="141"/>
      <c r="X126" s="140"/>
      <c r="Y126" s="141"/>
      <c r="Z126" s="141" t="s">
        <v>70</v>
      </c>
      <c r="AA126" s="141" t="n">
        <v>0</v>
      </c>
      <c r="AB126" s="141"/>
      <c r="AC126" s="141"/>
      <c r="AD126" s="141"/>
      <c r="AE126" s="141"/>
      <c r="AF126" s="142"/>
      <c r="AG126" s="142"/>
      <c r="AH126" s="142"/>
      <c r="AI126" s="142"/>
    </row>
    <row r="127" customFormat="false" ht="15.75" hidden="false" customHeight="true" outlineLevel="0" collapsed="false">
      <c r="A127" s="183"/>
      <c r="B127" s="202" t="n">
        <v>21</v>
      </c>
      <c r="C127" s="203"/>
      <c r="D127" s="204"/>
      <c r="E127" s="32"/>
      <c r="F127" s="33"/>
      <c r="G127" s="34"/>
      <c r="H127" s="35" t="n">
        <v>2</v>
      </c>
      <c r="I127" s="36"/>
      <c r="J127" s="9"/>
      <c r="K127" s="207" t="s">
        <v>28</v>
      </c>
      <c r="L127" s="207"/>
      <c r="M127" s="207"/>
      <c r="N127" s="200" t="s">
        <v>196</v>
      </c>
      <c r="O127" s="208" t="s">
        <v>198</v>
      </c>
      <c r="P127" s="198"/>
      <c r="Q127" s="155"/>
      <c r="R127" s="142"/>
      <c r="S127" s="142"/>
      <c r="T127" s="140"/>
      <c r="U127" s="140"/>
      <c r="V127" s="196"/>
      <c r="W127" s="141"/>
      <c r="X127" s="140"/>
      <c r="Y127" s="141"/>
      <c r="Z127" s="141" t="s">
        <v>134</v>
      </c>
      <c r="AA127" s="141"/>
      <c r="AB127" s="141"/>
      <c r="AC127" s="141"/>
      <c r="AD127" s="141"/>
      <c r="AE127" s="141"/>
      <c r="AF127" s="142"/>
      <c r="AG127" s="142"/>
      <c r="AH127" s="142" t="n">
        <v>9</v>
      </c>
      <c r="AI127" s="142"/>
    </row>
    <row r="128" customFormat="false" ht="15.75" hidden="false" customHeight="false" outlineLevel="0" collapsed="false">
      <c r="A128" s="183"/>
      <c r="B128" s="202" t="n">
        <v>22</v>
      </c>
      <c r="C128" s="203"/>
      <c r="D128" s="204"/>
      <c r="E128" s="32"/>
      <c r="F128" s="33"/>
      <c r="G128" s="34"/>
      <c r="H128" s="35" t="n">
        <v>3</v>
      </c>
      <c r="I128" s="36"/>
      <c r="J128" s="9"/>
      <c r="K128" s="209"/>
      <c r="L128" s="209"/>
      <c r="M128" s="209"/>
      <c r="N128" s="200"/>
      <c r="O128" s="208"/>
      <c r="P128" s="198"/>
      <c r="Q128" s="198"/>
      <c r="R128" s="142"/>
      <c r="S128" s="142"/>
      <c r="T128" s="140"/>
      <c r="U128" s="140"/>
      <c r="V128" s="196"/>
      <c r="W128" s="141"/>
      <c r="X128" s="140"/>
      <c r="Y128" s="141"/>
      <c r="Z128" s="141" t="s">
        <v>125</v>
      </c>
      <c r="AA128" s="141"/>
      <c r="AB128" s="141"/>
      <c r="AC128" s="141"/>
      <c r="AD128" s="141"/>
      <c r="AE128" s="141"/>
      <c r="AF128" s="142"/>
      <c r="AG128" s="142"/>
      <c r="AH128" s="142"/>
      <c r="AI128" s="142"/>
      <c r="AL128" s="0" t="n">
        <v>13</v>
      </c>
    </row>
    <row r="129" customFormat="false" ht="15.75" hidden="false" customHeight="true" outlineLevel="0" collapsed="false">
      <c r="A129" s="183"/>
      <c r="B129" s="202" t="n">
        <v>23</v>
      </c>
      <c r="C129" s="203"/>
      <c r="D129" s="204"/>
      <c r="E129" s="32"/>
      <c r="F129" s="33"/>
      <c r="G129" s="34"/>
      <c r="H129" s="35" t="n">
        <v>26</v>
      </c>
      <c r="I129" s="36"/>
      <c r="J129" s="9"/>
      <c r="K129" s="210" t="s">
        <v>30</v>
      </c>
      <c r="L129" s="210"/>
      <c r="M129" s="210"/>
      <c r="N129" s="200" t="s">
        <v>196</v>
      </c>
      <c r="O129" s="208"/>
      <c r="P129" s="198"/>
      <c r="Q129" s="206"/>
      <c r="R129" s="142"/>
      <c r="S129" s="142"/>
      <c r="T129" s="140"/>
      <c r="U129" s="140"/>
      <c r="V129" s="196"/>
      <c r="W129" s="141"/>
      <c r="X129" s="140"/>
      <c r="Y129" s="141"/>
      <c r="Z129" s="141" t="s">
        <v>113</v>
      </c>
      <c r="AA129" s="141"/>
      <c r="AB129" s="141"/>
      <c r="AC129" s="141"/>
      <c r="AD129" s="141"/>
      <c r="AE129" s="141"/>
      <c r="AF129" s="142"/>
      <c r="AG129" s="142"/>
      <c r="AH129" s="142"/>
      <c r="AI129" s="142"/>
      <c r="AV129" s="0" t="n">
        <v>27</v>
      </c>
    </row>
    <row r="130" customFormat="false" ht="15.75" hidden="false" customHeight="true" outlineLevel="0" collapsed="false">
      <c r="A130" s="183"/>
      <c r="B130" s="202" t="n">
        <v>24</v>
      </c>
      <c r="C130" s="203"/>
      <c r="D130" s="204"/>
      <c r="E130" s="32"/>
      <c r="F130" s="33"/>
      <c r="G130" s="34"/>
      <c r="H130" s="35" t="n">
        <v>2</v>
      </c>
      <c r="I130" s="36"/>
      <c r="J130" s="9"/>
      <c r="K130" s="211" t="s">
        <v>52</v>
      </c>
      <c r="L130" s="211"/>
      <c r="M130" s="211"/>
      <c r="N130" s="200" t="s">
        <v>196</v>
      </c>
      <c r="O130" s="201" t="s">
        <v>199</v>
      </c>
      <c r="P130" s="198"/>
      <c r="Q130" s="198"/>
      <c r="R130" s="142"/>
      <c r="S130" s="142"/>
      <c r="T130" s="140"/>
      <c r="U130" s="140"/>
      <c r="V130" s="196"/>
      <c r="W130" s="141"/>
      <c r="X130" s="140"/>
      <c r="Y130" s="141"/>
      <c r="Z130" s="141" t="s">
        <v>63</v>
      </c>
      <c r="AA130" s="141"/>
      <c r="AB130" s="141"/>
      <c r="AC130" s="141"/>
      <c r="AD130" s="141"/>
      <c r="AE130" s="141"/>
      <c r="AF130" s="142" t="n">
        <v>6</v>
      </c>
      <c r="AG130" s="142"/>
      <c r="AH130" s="142"/>
      <c r="AI130" s="142"/>
    </row>
    <row r="131" customFormat="false" ht="15.75" hidden="false" customHeight="true" outlineLevel="0" collapsed="false">
      <c r="A131" s="183"/>
      <c r="B131" s="202" t="n">
        <v>25</v>
      </c>
      <c r="C131" s="203"/>
      <c r="D131" s="204"/>
      <c r="E131" s="32"/>
      <c r="F131" s="33"/>
      <c r="G131" s="34"/>
      <c r="H131" s="35" t="n">
        <v>30</v>
      </c>
      <c r="I131" s="36"/>
      <c r="J131" s="9"/>
      <c r="K131" s="212" t="s">
        <v>66</v>
      </c>
      <c r="L131" s="212"/>
      <c r="M131" s="212"/>
      <c r="N131" s="200" t="s">
        <v>196</v>
      </c>
      <c r="O131" s="201"/>
      <c r="P131" s="198"/>
      <c r="Q131" s="198"/>
      <c r="R131" s="142"/>
      <c r="S131" s="142"/>
      <c r="T131" s="140"/>
      <c r="U131" s="140"/>
      <c r="V131" s="196"/>
      <c r="W131" s="141"/>
      <c r="X131" s="140"/>
      <c r="Y131" s="141"/>
      <c r="Z131" s="141" t="s">
        <v>137</v>
      </c>
      <c r="AA131" s="141"/>
      <c r="AB131" s="141"/>
      <c r="AC131" s="141"/>
      <c r="AD131" s="141"/>
      <c r="AE131" s="141"/>
      <c r="AF131" s="142"/>
      <c r="AG131" s="142"/>
      <c r="AH131" s="142"/>
      <c r="AI131" s="142"/>
      <c r="AT131" s="0" t="n">
        <v>24</v>
      </c>
    </row>
    <row r="132" customFormat="false" ht="15.75" hidden="false" customHeight="false" outlineLevel="0" collapsed="false">
      <c r="A132" s="183"/>
      <c r="B132" s="202" t="n">
        <v>26</v>
      </c>
      <c r="C132" s="203"/>
      <c r="D132" s="204"/>
      <c r="E132" s="32"/>
      <c r="F132" s="33"/>
      <c r="G132" s="34"/>
      <c r="H132" s="35" t="n">
        <v>14</v>
      </c>
      <c r="I132" s="36"/>
      <c r="J132" s="9"/>
      <c r="K132" s="213"/>
      <c r="L132" s="213"/>
      <c r="M132" s="213"/>
      <c r="N132" s="200"/>
      <c r="O132" s="201"/>
      <c r="P132" s="198"/>
      <c r="Q132" s="214"/>
      <c r="R132" s="214"/>
      <c r="S132" s="214"/>
      <c r="T132" s="140"/>
      <c r="U132" s="140"/>
      <c r="V132" s="196"/>
      <c r="W132" s="141"/>
      <c r="X132" s="140"/>
      <c r="Y132" s="141"/>
      <c r="Z132" s="141" t="s">
        <v>115</v>
      </c>
      <c r="AA132" s="141"/>
      <c r="AB132" s="141"/>
      <c r="AC132" s="141"/>
      <c r="AD132" s="141"/>
      <c r="AE132" s="141"/>
      <c r="AF132" s="142"/>
      <c r="AG132" s="142"/>
      <c r="AH132" s="142" t="n">
        <v>9</v>
      </c>
      <c r="AI132" s="142"/>
    </row>
    <row r="133" customFormat="false" ht="15.75" hidden="false" customHeight="true" outlineLevel="0" collapsed="false">
      <c r="A133" s="183"/>
      <c r="B133" s="202" t="n">
        <v>27</v>
      </c>
      <c r="C133" s="203"/>
      <c r="D133" s="204"/>
      <c r="E133" s="32"/>
      <c r="F133" s="33"/>
      <c r="G133" s="34"/>
      <c r="H133" s="35" t="n">
        <v>24</v>
      </c>
      <c r="I133" s="36"/>
      <c r="J133" s="9"/>
      <c r="K133" s="215" t="s">
        <v>38</v>
      </c>
      <c r="L133" s="215"/>
      <c r="M133" s="215"/>
      <c r="N133" s="200" t="s">
        <v>196</v>
      </c>
      <c r="O133" s="208" t="s">
        <v>200</v>
      </c>
      <c r="P133" s="198"/>
      <c r="Q133" s="198"/>
      <c r="R133" s="142"/>
      <c r="S133" s="142"/>
      <c r="T133" s="140"/>
      <c r="U133" s="140"/>
      <c r="V133" s="196"/>
      <c r="W133" s="141"/>
      <c r="X133" s="140"/>
      <c r="Y133" s="141"/>
      <c r="Z133" s="141" t="s">
        <v>72</v>
      </c>
      <c r="AA133" s="141" t="n">
        <v>0</v>
      </c>
      <c r="AB133" s="141"/>
      <c r="AC133" s="141"/>
      <c r="AD133" s="141"/>
      <c r="AE133" s="141"/>
      <c r="AF133" s="142"/>
      <c r="AG133" s="142"/>
      <c r="AH133" s="142"/>
      <c r="AI133" s="142"/>
    </row>
    <row r="134" customFormat="false" ht="15.75" hidden="false" customHeight="true" outlineLevel="0" collapsed="false">
      <c r="A134" s="183"/>
      <c r="B134" s="202" t="n">
        <v>28</v>
      </c>
      <c r="C134" s="203"/>
      <c r="D134" s="204"/>
      <c r="E134" s="32"/>
      <c r="F134" s="33"/>
      <c r="G134" s="34"/>
      <c r="H134" s="35" t="n">
        <v>28</v>
      </c>
      <c r="I134" s="36"/>
      <c r="J134" s="9"/>
      <c r="K134" s="216" t="s">
        <v>110</v>
      </c>
      <c r="L134" s="216"/>
      <c r="M134" s="216"/>
      <c r="N134" s="200" t="s">
        <v>196</v>
      </c>
      <c r="O134" s="208"/>
      <c r="P134" s="198"/>
      <c r="Q134" s="214"/>
      <c r="R134" s="214"/>
      <c r="S134" s="214"/>
      <c r="T134" s="140"/>
      <c r="U134" s="140"/>
      <c r="V134" s="196"/>
      <c r="W134" s="141"/>
      <c r="X134" s="140"/>
      <c r="Y134" s="141"/>
      <c r="Z134" s="141" t="s">
        <v>98</v>
      </c>
      <c r="AA134" s="141"/>
      <c r="AB134" s="141"/>
      <c r="AC134" s="141"/>
      <c r="AD134" s="141"/>
      <c r="AE134" s="141"/>
      <c r="AF134" s="142"/>
      <c r="AG134" s="142"/>
      <c r="AH134" s="142"/>
      <c r="AI134" s="142"/>
      <c r="AS134" s="0" t="n">
        <v>23</v>
      </c>
    </row>
    <row r="135" customFormat="false" ht="15.75" hidden="false" customHeight="false" outlineLevel="0" collapsed="false">
      <c r="A135" s="183"/>
      <c r="B135" s="202"/>
      <c r="C135" s="203"/>
      <c r="D135" s="204"/>
      <c r="E135" s="32"/>
      <c r="F135" s="33"/>
      <c r="G135" s="34"/>
      <c r="H135" s="35"/>
      <c r="I135" s="36"/>
      <c r="J135" s="9"/>
      <c r="K135" s="217" t="s">
        <v>26</v>
      </c>
      <c r="L135" s="217"/>
      <c r="M135" s="217"/>
      <c r="N135" s="200"/>
      <c r="O135" s="208"/>
      <c r="P135" s="198"/>
      <c r="Q135" s="214"/>
      <c r="R135" s="214"/>
      <c r="S135" s="214"/>
      <c r="T135" s="140"/>
      <c r="U135" s="140"/>
      <c r="V135" s="196"/>
      <c r="W135" s="141"/>
      <c r="X135" s="140"/>
      <c r="Y135" s="141"/>
      <c r="Z135" s="141" t="s">
        <v>36</v>
      </c>
      <c r="AA135" s="141"/>
      <c r="AB135" s="141"/>
      <c r="AC135" s="141" t="n">
        <v>2</v>
      </c>
      <c r="AD135" s="141"/>
      <c r="AE135" s="141"/>
      <c r="AF135" s="142"/>
      <c r="AG135" s="142"/>
      <c r="AH135" s="142"/>
      <c r="AI135" s="142"/>
    </row>
    <row r="136" customFormat="false" ht="15.75" hidden="false" customHeight="true" outlineLevel="0" collapsed="false">
      <c r="A136" s="218"/>
      <c r="B136" s="218"/>
      <c r="D136" s="139"/>
      <c r="E136" s="219"/>
      <c r="G136" s="139"/>
      <c r="J136" s="139"/>
      <c r="K136" s="220" t="s">
        <v>46</v>
      </c>
      <c r="L136" s="220"/>
      <c r="M136" s="220"/>
      <c r="N136" s="200" t="s">
        <v>196</v>
      </c>
      <c r="O136" s="201" t="s">
        <v>201</v>
      </c>
      <c r="P136" s="198"/>
      <c r="Q136" s="206"/>
      <c r="R136" s="142"/>
      <c r="S136" s="142"/>
      <c r="T136" s="140"/>
      <c r="U136" s="140"/>
      <c r="V136" s="196"/>
      <c r="W136" s="141"/>
      <c r="X136" s="140"/>
      <c r="Y136" s="141"/>
      <c r="Z136" s="141" t="s">
        <v>75</v>
      </c>
      <c r="AA136" s="141" t="n">
        <v>0</v>
      </c>
      <c r="AB136" s="141"/>
      <c r="AC136" s="141"/>
      <c r="AD136" s="141"/>
      <c r="AE136" s="141"/>
      <c r="AF136" s="142"/>
      <c r="AG136" s="142"/>
      <c r="AH136" s="142"/>
      <c r="AI136" s="142"/>
    </row>
    <row r="137" customFormat="false" ht="15.75" hidden="false" customHeight="false" outlineLevel="0" collapsed="false">
      <c r="A137" s="218"/>
      <c r="B137" s="218"/>
      <c r="D137" s="139"/>
      <c r="E137" s="219"/>
      <c r="G137" s="139"/>
      <c r="J137" s="139"/>
      <c r="K137" s="221"/>
      <c r="L137" s="221"/>
      <c r="M137" s="221"/>
      <c r="N137" s="200"/>
      <c r="O137" s="201"/>
      <c r="P137" s="198"/>
      <c r="Q137" s="198"/>
      <c r="R137" s="142"/>
      <c r="S137" s="142"/>
      <c r="T137" s="140"/>
      <c r="U137" s="140"/>
      <c r="V137" s="196"/>
      <c r="W137" s="141"/>
      <c r="X137" s="140"/>
      <c r="Y137" s="141"/>
      <c r="Z137" s="141" t="s">
        <v>127</v>
      </c>
      <c r="AA137" s="141"/>
      <c r="AB137" s="141"/>
      <c r="AC137" s="141"/>
      <c r="AD137" s="141"/>
      <c r="AE137" s="141"/>
      <c r="AF137" s="142"/>
      <c r="AG137" s="142"/>
      <c r="AH137" s="142"/>
      <c r="AI137" s="142"/>
      <c r="AV137" s="0" t="n">
        <v>27</v>
      </c>
    </row>
    <row r="138" customFormat="false" ht="15.75" hidden="false" customHeight="false" outlineLevel="0" collapsed="false">
      <c r="A138" s="218"/>
      <c r="B138" s="218"/>
      <c r="D138" s="139"/>
      <c r="E138" s="219"/>
      <c r="G138" s="139"/>
      <c r="J138" s="139"/>
      <c r="K138" s="222"/>
      <c r="L138" s="222"/>
      <c r="M138" s="222"/>
      <c r="N138" s="200"/>
      <c r="O138" s="201"/>
      <c r="P138" s="198"/>
      <c r="Q138" s="198"/>
      <c r="R138" s="142"/>
      <c r="S138" s="142"/>
      <c r="T138" s="140"/>
      <c r="U138" s="140"/>
      <c r="V138" s="196"/>
      <c r="W138" s="141"/>
      <c r="X138" s="140"/>
      <c r="Y138" s="141"/>
      <c r="Z138" s="141" t="s">
        <v>128</v>
      </c>
      <c r="AA138" s="141" t="n">
        <v>0</v>
      </c>
      <c r="AB138" s="141"/>
      <c r="AC138" s="141"/>
      <c r="AD138" s="141"/>
      <c r="AE138" s="141"/>
      <c r="AF138" s="142"/>
      <c r="AG138" s="142"/>
      <c r="AH138" s="142"/>
      <c r="AI138" s="142"/>
    </row>
    <row r="139" customFormat="false" ht="15.75" hidden="false" customHeight="false" outlineLevel="0" collapsed="false">
      <c r="A139" s="218"/>
      <c r="B139" s="218"/>
      <c r="D139" s="139"/>
      <c r="E139" s="219"/>
      <c r="G139" s="139"/>
      <c r="J139" s="139"/>
      <c r="N139" s="200" t="s">
        <v>196</v>
      </c>
      <c r="O139" s="208" t="s">
        <v>202</v>
      </c>
      <c r="P139" s="198"/>
      <c r="Q139" s="198"/>
      <c r="R139" s="142"/>
      <c r="S139" s="142"/>
      <c r="T139" s="140"/>
      <c r="U139" s="140"/>
      <c r="V139" s="196"/>
      <c r="W139" s="141"/>
      <c r="X139" s="140"/>
      <c r="Y139" s="141"/>
      <c r="Z139" s="141" t="s">
        <v>78</v>
      </c>
      <c r="AA139" s="141" t="n">
        <v>0</v>
      </c>
      <c r="AB139" s="141"/>
      <c r="AC139" s="141"/>
      <c r="AD139" s="141"/>
      <c r="AE139" s="141"/>
      <c r="AF139" s="142"/>
      <c r="AG139" s="142"/>
      <c r="AH139" s="142"/>
      <c r="AI139" s="142"/>
    </row>
    <row r="140" customFormat="false" ht="15.75" hidden="false" customHeight="true" outlineLevel="0" collapsed="false">
      <c r="A140" s="218"/>
      <c r="B140" s="218"/>
      <c r="D140" s="139"/>
      <c r="E140" s="219"/>
      <c r="G140" s="139"/>
      <c r="J140" s="139"/>
      <c r="K140" s="223" t="s">
        <v>90</v>
      </c>
      <c r="L140" s="223"/>
      <c r="M140" s="223"/>
      <c r="N140" s="200"/>
      <c r="O140" s="208"/>
      <c r="P140" s="198"/>
      <c r="Q140" s="198"/>
      <c r="R140" s="142"/>
      <c r="S140" s="142"/>
      <c r="T140" s="140"/>
      <c r="U140" s="140"/>
      <c r="V140" s="196"/>
      <c r="W140" s="141"/>
      <c r="X140" s="140"/>
      <c r="Y140" s="141"/>
      <c r="Z140" s="141" t="s">
        <v>129</v>
      </c>
      <c r="AA140" s="141"/>
      <c r="AB140" s="141"/>
      <c r="AC140" s="141"/>
      <c r="AD140" s="141"/>
      <c r="AE140" s="141"/>
      <c r="AF140" s="142" t="n">
        <v>6</v>
      </c>
      <c r="AG140" s="142"/>
      <c r="AH140" s="142"/>
      <c r="AI140" s="142"/>
    </row>
    <row r="141" customFormat="false" ht="15.75" hidden="false" customHeight="false" outlineLevel="0" collapsed="false">
      <c r="A141" s="218"/>
      <c r="B141" s="218"/>
      <c r="D141" s="139"/>
      <c r="E141" s="219"/>
      <c r="G141" s="139"/>
      <c r="J141" s="139"/>
      <c r="K141" s="224"/>
      <c r="L141" s="224"/>
      <c r="M141" s="224"/>
      <c r="N141" s="200"/>
      <c r="O141" s="208"/>
      <c r="P141" s="198"/>
      <c r="Q141" s="198"/>
      <c r="R141" s="142"/>
      <c r="S141" s="142"/>
      <c r="T141" s="140"/>
      <c r="U141" s="140"/>
      <c r="V141" s="196"/>
      <c r="W141" s="141"/>
      <c r="X141" s="140"/>
      <c r="Y141" s="141"/>
      <c r="Z141" s="141" t="s">
        <v>139</v>
      </c>
      <c r="AA141" s="141"/>
      <c r="AB141" s="141"/>
      <c r="AC141" s="141"/>
      <c r="AD141" s="141"/>
      <c r="AE141" s="141"/>
      <c r="AF141" s="142"/>
      <c r="AG141" s="142"/>
      <c r="AH141" s="142"/>
      <c r="AI141" s="142"/>
      <c r="AP141" s="0" t="n">
        <v>20</v>
      </c>
    </row>
    <row r="142" customFormat="false" ht="15.75" hidden="false" customHeight="false" outlineLevel="0" collapsed="false">
      <c r="A142" s="218"/>
      <c r="B142" s="218"/>
      <c r="D142" s="139"/>
      <c r="E142" s="219"/>
      <c r="G142" s="139"/>
      <c r="J142" s="139"/>
      <c r="P142" s="198"/>
      <c r="Q142" s="198"/>
      <c r="R142" s="142"/>
      <c r="S142" s="142"/>
      <c r="T142" s="140"/>
      <c r="U142" s="140"/>
      <c r="V142" s="196"/>
      <c r="W142" s="141"/>
      <c r="X142" s="140"/>
      <c r="Y142" s="141"/>
      <c r="Z142" s="141" t="s">
        <v>116</v>
      </c>
      <c r="AA142" s="141"/>
      <c r="AB142" s="141"/>
      <c r="AC142" s="141"/>
      <c r="AD142" s="141" t="n">
        <v>3</v>
      </c>
      <c r="AE142" s="141"/>
      <c r="AF142" s="142"/>
      <c r="AG142" s="142"/>
      <c r="AH142" s="142"/>
      <c r="AI142" s="142"/>
    </row>
    <row r="143" customFormat="false" ht="15.75" hidden="false" customHeight="false" outlineLevel="0" collapsed="false">
      <c r="A143" s="218"/>
      <c r="B143" s="218"/>
      <c r="D143" s="139"/>
      <c r="E143" s="219"/>
      <c r="G143" s="139"/>
      <c r="J143" s="139"/>
      <c r="K143" s="139" t="s">
        <v>203</v>
      </c>
      <c r="P143" s="198"/>
      <c r="Q143" s="198"/>
      <c r="R143" s="142"/>
      <c r="S143" s="142"/>
      <c r="T143" s="140"/>
      <c r="U143" s="140"/>
      <c r="V143" s="196"/>
      <c r="W143" s="141"/>
      <c r="X143" s="140"/>
      <c r="Y143" s="141"/>
      <c r="Z143" s="141" t="s">
        <v>121</v>
      </c>
      <c r="AA143" s="141"/>
      <c r="AB143" s="141"/>
      <c r="AC143" s="141"/>
      <c r="AD143" s="141"/>
      <c r="AE143" s="141"/>
      <c r="AF143" s="142"/>
      <c r="AG143" s="142"/>
      <c r="AH143" s="142"/>
      <c r="AI143" s="142"/>
      <c r="AQ143" s="0" t="n">
        <v>21</v>
      </c>
    </row>
    <row r="144" customFormat="false" ht="15.75" hidden="false" customHeight="false" outlineLevel="0" collapsed="false">
      <c r="A144" s="218"/>
      <c r="B144" s="218"/>
      <c r="D144" s="139"/>
      <c r="E144" s="219"/>
      <c r="G144" s="139"/>
      <c r="J144" s="139"/>
      <c r="P144" s="198"/>
      <c r="Q144" s="198"/>
      <c r="R144" s="142"/>
      <c r="S144" s="142"/>
      <c r="T144" s="140"/>
      <c r="U144" s="140"/>
      <c r="V144" s="196"/>
      <c r="W144" s="141"/>
      <c r="X144" s="140"/>
      <c r="Y144" s="141"/>
      <c r="Z144" s="141" t="s">
        <v>43</v>
      </c>
      <c r="AA144" s="141"/>
      <c r="AB144" s="141"/>
      <c r="AC144" s="141"/>
      <c r="AD144" s="141"/>
      <c r="AE144" s="141"/>
      <c r="AF144" s="142"/>
      <c r="AG144" s="142"/>
      <c r="AH144" s="142"/>
      <c r="AI144" s="142"/>
      <c r="AV144" s="0" t="n">
        <v>27</v>
      </c>
    </row>
    <row r="145" customFormat="false" ht="15.75" hidden="false" customHeight="true" outlineLevel="0" collapsed="false">
      <c r="A145" s="218"/>
      <c r="B145" s="218"/>
      <c r="D145" s="139"/>
      <c r="E145" s="219"/>
      <c r="G145" s="139"/>
      <c r="J145" s="139"/>
      <c r="K145" s="225" t="s">
        <v>204</v>
      </c>
      <c r="L145" s="225"/>
      <c r="M145" s="225"/>
      <c r="P145" s="198"/>
      <c r="Q145" s="198"/>
      <c r="R145" s="142"/>
      <c r="S145" s="142"/>
      <c r="T145" s="140"/>
      <c r="U145" s="140"/>
      <c r="V145" s="196"/>
      <c r="W145" s="141"/>
      <c r="X145" s="140"/>
      <c r="Y145" s="141"/>
      <c r="Z145" s="141" t="s">
        <v>61</v>
      </c>
      <c r="AA145" s="141"/>
      <c r="AB145" s="141"/>
      <c r="AC145" s="141"/>
      <c r="AD145" s="141"/>
      <c r="AE145" s="141"/>
      <c r="AF145" s="142"/>
      <c r="AG145" s="142"/>
      <c r="AH145" s="142"/>
      <c r="AI145" s="142"/>
      <c r="AW145" s="0" t="n">
        <v>29</v>
      </c>
    </row>
    <row r="146" customFormat="false" ht="15.75" hidden="false" customHeight="true" outlineLevel="0" collapsed="false">
      <c r="A146" s="218"/>
      <c r="B146" s="218"/>
      <c r="D146" s="139"/>
      <c r="E146" s="219"/>
      <c r="G146" s="139"/>
      <c r="J146" s="139"/>
      <c r="K146" s="32" t="s">
        <v>205</v>
      </c>
      <c r="L146" s="32"/>
      <c r="M146" s="32"/>
      <c r="P146" s="198"/>
      <c r="Q146" s="198"/>
      <c r="R146" s="142"/>
      <c r="S146" s="142"/>
      <c r="T146" s="140"/>
      <c r="U146" s="140"/>
      <c r="V146" s="196"/>
      <c r="W146" s="141"/>
      <c r="X146" s="140"/>
      <c r="Y146" s="141"/>
      <c r="Z146" s="141" t="s">
        <v>64</v>
      </c>
      <c r="AA146" s="141"/>
      <c r="AB146" s="141"/>
      <c r="AC146" s="141"/>
      <c r="AD146" s="141"/>
      <c r="AE146" s="141"/>
      <c r="AF146" s="142"/>
      <c r="AG146" s="142"/>
      <c r="AH146" s="142"/>
      <c r="AI146" s="142"/>
      <c r="AW146" s="0" t="n">
        <v>29</v>
      </c>
    </row>
    <row r="147" customFormat="false" ht="15.75" hidden="false" customHeight="true" outlineLevel="0" collapsed="false">
      <c r="A147" s="218"/>
      <c r="B147" s="218"/>
      <c r="D147" s="139"/>
      <c r="E147" s="219"/>
      <c r="G147" s="139"/>
      <c r="J147" s="139"/>
      <c r="K147" s="209" t="s">
        <v>206</v>
      </c>
      <c r="L147" s="209"/>
      <c r="M147" s="209"/>
      <c r="P147" s="198"/>
      <c r="Q147" s="198"/>
      <c r="R147" s="142"/>
      <c r="S147" s="142"/>
      <c r="T147" s="140"/>
      <c r="U147" s="140"/>
      <c r="V147" s="196"/>
      <c r="W147" s="141"/>
      <c r="X147" s="140"/>
      <c r="Y147" s="141"/>
      <c r="Z147" s="141" t="s">
        <v>41</v>
      </c>
      <c r="AA147" s="141"/>
      <c r="AB147" s="141"/>
      <c r="AC147" s="141"/>
      <c r="AD147" s="141"/>
      <c r="AE147" s="141"/>
      <c r="AF147" s="142"/>
      <c r="AG147" s="142"/>
      <c r="AH147" s="142" t="n">
        <v>9</v>
      </c>
      <c r="AI147" s="142"/>
    </row>
    <row r="148" customFormat="false" ht="15.75" hidden="false" customHeight="true" outlineLevel="0" collapsed="false">
      <c r="A148" s="218"/>
      <c r="B148" s="218"/>
      <c r="D148" s="139"/>
      <c r="E148" s="219"/>
      <c r="G148" s="139"/>
      <c r="J148" s="139"/>
      <c r="K148" s="226" t="s">
        <v>207</v>
      </c>
      <c r="L148" s="226"/>
      <c r="M148" s="226"/>
      <c r="P148" s="198"/>
      <c r="Q148" s="198"/>
      <c r="R148" s="142"/>
      <c r="S148" s="142"/>
      <c r="T148" s="140"/>
      <c r="U148" s="140"/>
      <c r="V148" s="196"/>
      <c r="W148" s="141"/>
      <c r="X148" s="140"/>
      <c r="Y148" s="141"/>
      <c r="Z148" s="141" t="s">
        <v>135</v>
      </c>
      <c r="AA148" s="141" t="n">
        <v>0</v>
      </c>
      <c r="AB148" s="141"/>
      <c r="AC148" s="141"/>
      <c r="AD148" s="141"/>
      <c r="AE148" s="141"/>
      <c r="AF148" s="142"/>
      <c r="AG148" s="142"/>
      <c r="AH148" s="142"/>
      <c r="AI148" s="142"/>
    </row>
    <row r="149" customFormat="false" ht="15.75" hidden="false" customHeight="true" outlineLevel="0" collapsed="false">
      <c r="A149" s="218"/>
      <c r="B149" s="218"/>
      <c r="D149" s="139"/>
      <c r="E149" s="219"/>
      <c r="G149" s="139"/>
      <c r="J149" s="139"/>
      <c r="K149" s="223" t="s">
        <v>90</v>
      </c>
      <c r="L149" s="223"/>
      <c r="M149" s="223"/>
      <c r="P149" s="198"/>
      <c r="Q149" s="198"/>
      <c r="R149" s="142"/>
      <c r="S149" s="142"/>
      <c r="T149" s="140"/>
      <c r="U149" s="140"/>
      <c r="V149" s="196"/>
      <c r="W149" s="141"/>
      <c r="X149" s="140"/>
      <c r="Y149" s="141"/>
      <c r="Z149" s="141" t="s">
        <v>163</v>
      </c>
      <c r="AA149" s="141"/>
      <c r="AB149" s="141"/>
      <c r="AC149" s="141"/>
      <c r="AD149" s="141"/>
      <c r="AE149" s="141"/>
      <c r="AF149" s="142"/>
      <c r="AG149" s="142"/>
      <c r="AH149" s="142"/>
      <c r="AI149" s="142"/>
      <c r="AS149" s="0" t="n">
        <v>23</v>
      </c>
    </row>
    <row r="150" customFormat="false" ht="15.75" hidden="false" customHeight="true" outlineLevel="0" collapsed="false">
      <c r="A150" s="218"/>
      <c r="B150" s="218"/>
      <c r="D150" s="139"/>
      <c r="E150" s="219"/>
      <c r="G150" s="139"/>
      <c r="J150" s="139"/>
      <c r="K150" s="227" t="s">
        <v>208</v>
      </c>
      <c r="L150" s="227"/>
      <c r="M150" s="227"/>
      <c r="P150" s="198"/>
      <c r="Q150" s="198"/>
      <c r="R150" s="142"/>
      <c r="S150" s="142"/>
      <c r="T150" s="140"/>
      <c r="U150" s="140"/>
      <c r="V150" s="196"/>
      <c r="W150" s="141"/>
      <c r="X150" s="140"/>
      <c r="Y150" s="141"/>
      <c r="Z150" s="141" t="s">
        <v>82</v>
      </c>
      <c r="AA150" s="141" t="n">
        <v>0</v>
      </c>
      <c r="AB150" s="141"/>
      <c r="AC150" s="141"/>
      <c r="AD150" s="141"/>
      <c r="AE150" s="141"/>
      <c r="AF150" s="142"/>
      <c r="AG150" s="142"/>
      <c r="AH150" s="142"/>
      <c r="AI150" s="142"/>
    </row>
    <row r="151" customFormat="false" ht="15.75" hidden="false" customHeight="true" outlineLevel="0" collapsed="false">
      <c r="A151" s="218"/>
      <c r="B151" s="218"/>
      <c r="D151" s="139"/>
      <c r="E151" s="219"/>
      <c r="G151" s="139"/>
      <c r="J151" s="139"/>
      <c r="K151" s="221" t="s">
        <v>209</v>
      </c>
      <c r="L151" s="221"/>
      <c r="M151" s="221"/>
      <c r="P151" s="198"/>
      <c r="Q151" s="198"/>
      <c r="R151" s="142"/>
      <c r="S151" s="142"/>
      <c r="T151" s="140"/>
      <c r="U151" s="140"/>
      <c r="V151" s="196"/>
      <c r="W151" s="141"/>
      <c r="X151" s="140"/>
      <c r="Y151" s="141"/>
      <c r="Z151" s="141" t="s">
        <v>73</v>
      </c>
      <c r="AA151" s="141"/>
      <c r="AB151" s="141"/>
      <c r="AC151" s="141"/>
      <c r="AD151" s="141"/>
      <c r="AE151" s="141"/>
      <c r="AF151" s="142"/>
      <c r="AG151" s="142"/>
      <c r="AH151" s="142"/>
      <c r="AI151" s="142"/>
      <c r="AM151" s="0" t="n">
        <v>14</v>
      </c>
    </row>
    <row r="152" customFormat="false" ht="15.75" hidden="false" customHeight="true" outlineLevel="0" collapsed="false">
      <c r="A152" s="218"/>
      <c r="B152" s="218"/>
      <c r="D152" s="139"/>
      <c r="E152" s="219"/>
      <c r="G152" s="139"/>
      <c r="J152" s="139"/>
      <c r="K152" s="222" t="s">
        <v>210</v>
      </c>
      <c r="L152" s="222"/>
      <c r="M152" s="222"/>
      <c r="P152" s="198"/>
      <c r="Q152" s="198"/>
      <c r="R152" s="142"/>
      <c r="S152" s="142"/>
      <c r="T152" s="140"/>
      <c r="U152" s="140"/>
      <c r="V152" s="196"/>
      <c r="W152" s="141"/>
      <c r="X152" s="140"/>
      <c r="Y152" s="141"/>
      <c r="Z152" s="141" t="s">
        <v>85</v>
      </c>
      <c r="AA152" s="141" t="n">
        <v>0</v>
      </c>
      <c r="AB152" s="141"/>
      <c r="AC152" s="141"/>
      <c r="AD152" s="141"/>
      <c r="AE152" s="141"/>
      <c r="AF152" s="142"/>
      <c r="AG152" s="142"/>
      <c r="AH152" s="142"/>
      <c r="AI152" s="142"/>
    </row>
    <row r="153" customFormat="false" ht="15.75" hidden="false" customHeight="true" outlineLevel="0" collapsed="false">
      <c r="A153" s="218"/>
      <c r="B153" s="218"/>
      <c r="D153" s="139"/>
      <c r="E153" s="219"/>
      <c r="G153" s="139"/>
      <c r="J153" s="139"/>
      <c r="K153" s="36" t="s">
        <v>211</v>
      </c>
      <c r="L153" s="36"/>
      <c r="M153" s="36"/>
      <c r="P153" s="198"/>
      <c r="Q153" s="198"/>
      <c r="R153" s="142"/>
      <c r="S153" s="142"/>
      <c r="T153" s="140"/>
      <c r="U153" s="140"/>
      <c r="V153" s="196"/>
      <c r="W153" s="141"/>
      <c r="X153" s="140"/>
      <c r="Y153" s="141"/>
      <c r="Z153" s="141" t="s">
        <v>76</v>
      </c>
      <c r="AA153" s="141"/>
      <c r="AB153" s="141"/>
      <c r="AC153" s="141"/>
      <c r="AD153" s="141"/>
      <c r="AE153" s="141"/>
      <c r="AF153" s="142"/>
      <c r="AG153" s="142"/>
      <c r="AH153" s="142"/>
      <c r="AI153" s="142"/>
      <c r="AM153" s="0" t="n">
        <v>14</v>
      </c>
    </row>
    <row r="154" customFormat="false" ht="15.75" hidden="false" customHeight="false" outlineLevel="0" collapsed="false">
      <c r="A154" s="218"/>
      <c r="B154" s="218"/>
      <c r="D154" s="139"/>
      <c r="E154" s="219"/>
      <c r="G154" s="139"/>
      <c r="J154" s="139"/>
      <c r="P154" s="198"/>
      <c r="Q154" s="198"/>
      <c r="R154" s="142"/>
      <c r="S154" s="142"/>
      <c r="T154" s="140"/>
      <c r="U154" s="140"/>
      <c r="V154" s="196"/>
      <c r="W154" s="141"/>
      <c r="X154" s="140"/>
      <c r="Y154" s="141"/>
      <c r="Z154" s="141" t="s">
        <v>167</v>
      </c>
      <c r="AA154" s="141"/>
      <c r="AB154" s="141"/>
      <c r="AC154" s="141"/>
      <c r="AD154" s="141"/>
      <c r="AE154" s="141"/>
      <c r="AF154" s="142"/>
      <c r="AG154" s="142"/>
      <c r="AH154" s="142"/>
      <c r="AI154" s="142"/>
      <c r="AJ154" s="0" t="n">
        <v>11</v>
      </c>
    </row>
    <row r="155" customFormat="false" ht="15.75" hidden="false" customHeight="false" outlineLevel="0" collapsed="false">
      <c r="A155" s="218"/>
      <c r="B155" s="218"/>
      <c r="D155" s="139"/>
      <c r="E155" s="219"/>
      <c r="G155" s="139"/>
      <c r="J155" s="139"/>
      <c r="P155" s="198"/>
      <c r="Q155" s="198"/>
      <c r="R155" s="142"/>
      <c r="S155" s="142"/>
      <c r="T155" s="140"/>
      <c r="U155" s="140"/>
      <c r="V155" s="196"/>
      <c r="W155" s="141"/>
      <c r="X155" s="140"/>
      <c r="Y155" s="141"/>
      <c r="Z155" s="141" t="s">
        <v>138</v>
      </c>
      <c r="AA155" s="141" t="n">
        <v>0</v>
      </c>
      <c r="AB155" s="141"/>
      <c r="AC155" s="141"/>
      <c r="AD155" s="141"/>
      <c r="AE155" s="141"/>
      <c r="AF155" s="142"/>
      <c r="AG155" s="142"/>
      <c r="AH155" s="142"/>
      <c r="AI155" s="142"/>
    </row>
    <row r="156" customFormat="false" ht="15.75" hidden="false" customHeight="false" outlineLevel="0" collapsed="false">
      <c r="A156" s="218"/>
      <c r="B156" s="218"/>
      <c r="D156" s="139"/>
      <c r="E156" s="219"/>
      <c r="G156" s="139"/>
      <c r="J156" s="139"/>
      <c r="P156" s="198"/>
      <c r="Q156" s="198"/>
      <c r="R156" s="142"/>
      <c r="S156" s="142"/>
      <c r="T156" s="140"/>
      <c r="U156" s="140"/>
      <c r="V156" s="196"/>
      <c r="W156" s="141"/>
      <c r="X156" s="140"/>
      <c r="Y156" s="141"/>
      <c r="Z156" s="141" t="s">
        <v>86</v>
      </c>
      <c r="AA156" s="141" t="n">
        <v>0</v>
      </c>
      <c r="AB156" s="141"/>
      <c r="AC156" s="141"/>
      <c r="AD156" s="141"/>
      <c r="AE156" s="141"/>
      <c r="AF156" s="142"/>
      <c r="AG156" s="142"/>
      <c r="AH156" s="142"/>
      <c r="AI156" s="142"/>
    </row>
    <row r="157" customFormat="false" ht="15.75" hidden="false" customHeight="false" outlineLevel="0" collapsed="false">
      <c r="A157" s="218"/>
      <c r="B157" s="218"/>
      <c r="D157" s="139"/>
      <c r="E157" s="219"/>
      <c r="G157" s="139"/>
      <c r="J157" s="139"/>
      <c r="P157" s="198"/>
      <c r="Q157" s="198"/>
      <c r="R157" s="142"/>
      <c r="S157" s="142"/>
      <c r="T157" s="140"/>
      <c r="U157" s="140"/>
      <c r="V157" s="196"/>
      <c r="W157" s="141"/>
      <c r="X157" s="140"/>
      <c r="Y157" s="141"/>
      <c r="Z157" s="141" t="s">
        <v>79</v>
      </c>
      <c r="AA157" s="141"/>
      <c r="AB157" s="141"/>
      <c r="AC157" s="141"/>
      <c r="AD157" s="141"/>
      <c r="AE157" s="141"/>
      <c r="AF157" s="142"/>
      <c r="AG157" s="142"/>
      <c r="AH157" s="142" t="n">
        <v>9</v>
      </c>
      <c r="AI157" s="142"/>
    </row>
    <row r="158" customFormat="false" ht="15.75" hidden="false" customHeight="false" outlineLevel="0" collapsed="false">
      <c r="A158" s="218"/>
      <c r="B158" s="218"/>
      <c r="D158" s="139"/>
      <c r="E158" s="219"/>
      <c r="G158" s="139"/>
      <c r="J158" s="139"/>
      <c r="P158" s="198"/>
      <c r="Q158" s="198"/>
      <c r="R158" s="142"/>
      <c r="S158" s="142"/>
      <c r="T158" s="140"/>
      <c r="U158" s="140"/>
      <c r="V158" s="196"/>
      <c r="W158" s="141"/>
      <c r="X158" s="140"/>
      <c r="Y158" s="141"/>
      <c r="Z158" s="141" t="s">
        <v>141</v>
      </c>
      <c r="AA158" s="141" t="n">
        <v>0</v>
      </c>
      <c r="AB158" s="141"/>
      <c r="AC158" s="141"/>
      <c r="AD158" s="141"/>
      <c r="AE158" s="141"/>
      <c r="AF158" s="142"/>
      <c r="AG158" s="142"/>
      <c r="AH158" s="142"/>
      <c r="AI158" s="142"/>
    </row>
    <row r="159" customFormat="false" ht="15.75" hidden="false" customHeight="false" outlineLevel="0" collapsed="false">
      <c r="A159" s="218"/>
      <c r="B159" s="218"/>
      <c r="D159" s="139"/>
      <c r="E159" s="219"/>
      <c r="G159" s="139"/>
      <c r="J159" s="139"/>
      <c r="P159" s="198"/>
      <c r="Q159" s="198"/>
      <c r="R159" s="142"/>
      <c r="S159" s="142"/>
      <c r="T159" s="140"/>
      <c r="U159" s="140"/>
      <c r="V159" s="196"/>
      <c r="W159" s="141"/>
      <c r="X159" s="140"/>
      <c r="Y159" s="141"/>
      <c r="Z159" s="141" t="s">
        <v>87</v>
      </c>
      <c r="AA159" s="141" t="n">
        <v>0</v>
      </c>
      <c r="AB159" s="141"/>
      <c r="AC159" s="141"/>
      <c r="AD159" s="141"/>
      <c r="AE159" s="141"/>
      <c r="AF159" s="142"/>
      <c r="AG159" s="142"/>
      <c r="AH159" s="142"/>
      <c r="AI159" s="142"/>
    </row>
    <row r="160" customFormat="false" ht="15.75" hidden="false" customHeight="false" outlineLevel="0" collapsed="false">
      <c r="A160" s="218"/>
      <c r="B160" s="218"/>
      <c r="D160" s="139"/>
      <c r="E160" s="219"/>
      <c r="G160" s="139"/>
      <c r="J160" s="139"/>
      <c r="P160" s="198"/>
      <c r="Q160" s="198"/>
      <c r="R160" s="142"/>
      <c r="S160" s="142"/>
      <c r="T160" s="140"/>
      <c r="U160" s="140"/>
      <c r="V160" s="196"/>
      <c r="W160" s="141"/>
      <c r="X160" s="140"/>
      <c r="Y160" s="141"/>
      <c r="Z160" s="141" t="s">
        <v>123</v>
      </c>
      <c r="AA160" s="141"/>
      <c r="AB160" s="141"/>
      <c r="AC160" s="141"/>
      <c r="AD160" s="141"/>
      <c r="AE160" s="141"/>
      <c r="AF160" s="142"/>
      <c r="AG160" s="142"/>
      <c r="AH160" s="142"/>
      <c r="AI160" s="142"/>
      <c r="AP160" s="0" t="n">
        <v>20</v>
      </c>
    </row>
    <row r="161" customFormat="false" ht="15.75" hidden="false" customHeight="false" outlineLevel="0" collapsed="false">
      <c r="A161" s="218"/>
      <c r="B161" s="218"/>
      <c r="D161" s="139"/>
      <c r="E161" s="219"/>
      <c r="G161" s="139"/>
      <c r="J161" s="139"/>
      <c r="P161" s="198"/>
      <c r="Q161" s="198"/>
      <c r="R161" s="142"/>
      <c r="S161" s="142"/>
      <c r="T161" s="140"/>
      <c r="U161" s="140"/>
      <c r="V161" s="196"/>
      <c r="W161" s="141"/>
      <c r="X161" s="140"/>
      <c r="Y161" s="141"/>
      <c r="Z161" s="141" t="s">
        <v>89</v>
      </c>
      <c r="AA161" s="141" t="n">
        <v>0</v>
      </c>
      <c r="AB161" s="141"/>
      <c r="AC161" s="141"/>
      <c r="AD161" s="141"/>
      <c r="AE161" s="141"/>
      <c r="AF161" s="142"/>
      <c r="AG161" s="142"/>
      <c r="AH161" s="142"/>
      <c r="AI161" s="142"/>
    </row>
    <row r="162" customFormat="false" ht="15.75" hidden="false" customHeight="false" outlineLevel="0" collapsed="false">
      <c r="A162" s="218"/>
      <c r="B162" s="218"/>
      <c r="D162" s="139"/>
      <c r="E162" s="219"/>
      <c r="G162" s="139"/>
      <c r="J162" s="139"/>
      <c r="P162" s="198"/>
      <c r="Q162" s="198"/>
      <c r="R162" s="142"/>
      <c r="S162" s="142"/>
      <c r="T162" s="140"/>
      <c r="U162" s="140"/>
      <c r="V162" s="196"/>
      <c r="W162" s="141"/>
      <c r="X162" s="140"/>
      <c r="Y162" s="141"/>
      <c r="Z162" s="141" t="s">
        <v>91</v>
      </c>
      <c r="AA162" s="141" t="n">
        <v>0</v>
      </c>
      <c r="AB162" s="141"/>
      <c r="AC162" s="141"/>
      <c r="AD162" s="141"/>
      <c r="AE162" s="141"/>
      <c r="AF162" s="142"/>
      <c r="AG162" s="142"/>
      <c r="AH162" s="142"/>
      <c r="AI162" s="142"/>
    </row>
    <row r="163" customFormat="false" ht="15.75" hidden="false" customHeight="false" outlineLevel="0" collapsed="false">
      <c r="A163" s="218"/>
      <c r="B163" s="218"/>
      <c r="D163" s="139"/>
      <c r="E163" s="219"/>
      <c r="G163" s="139"/>
      <c r="J163" s="139"/>
      <c r="P163" s="198"/>
      <c r="Q163" s="198"/>
      <c r="R163" s="142"/>
      <c r="S163" s="142"/>
      <c r="T163" s="140"/>
      <c r="U163" s="140"/>
      <c r="V163" s="196"/>
      <c r="W163" s="141"/>
      <c r="X163" s="140"/>
      <c r="Y163" s="141"/>
      <c r="Z163" s="141" t="s">
        <v>124</v>
      </c>
      <c r="AA163" s="141"/>
      <c r="AB163" s="141"/>
      <c r="AC163" s="141"/>
      <c r="AD163" s="141"/>
      <c r="AE163" s="141"/>
      <c r="AF163" s="142"/>
      <c r="AG163" s="142"/>
      <c r="AH163" s="142"/>
      <c r="AI163" s="142"/>
      <c r="AQ163" s="0" t="n">
        <v>21</v>
      </c>
    </row>
    <row r="164" customFormat="false" ht="15.75" hidden="false" customHeight="false" outlineLevel="0" collapsed="false">
      <c r="A164" s="218"/>
      <c r="B164" s="218"/>
      <c r="D164" s="139"/>
      <c r="E164" s="219"/>
      <c r="G164" s="139"/>
      <c r="J164" s="139"/>
      <c r="P164" s="198"/>
      <c r="Q164" s="198"/>
      <c r="R164" s="142"/>
      <c r="S164" s="142"/>
      <c r="T164" s="140"/>
      <c r="U164" s="140"/>
      <c r="V164" s="196"/>
      <c r="W164" s="141"/>
      <c r="X164" s="140"/>
      <c r="Y164" s="141"/>
      <c r="Z164" s="141" t="s">
        <v>142</v>
      </c>
      <c r="AA164" s="141" t="n">
        <v>0</v>
      </c>
      <c r="AB164" s="141"/>
      <c r="AC164" s="141"/>
      <c r="AD164" s="141"/>
      <c r="AE164" s="141"/>
      <c r="AF164" s="142"/>
      <c r="AG164" s="142"/>
      <c r="AH164" s="142"/>
      <c r="AI164" s="142"/>
    </row>
    <row r="165" customFormat="false" ht="15.75" hidden="false" customHeight="false" outlineLevel="0" collapsed="false">
      <c r="A165" s="218"/>
      <c r="B165" s="218"/>
      <c r="D165" s="139"/>
      <c r="E165" s="219"/>
      <c r="G165" s="139"/>
      <c r="J165" s="139"/>
      <c r="P165" s="198"/>
      <c r="Q165" s="198"/>
      <c r="R165" s="142"/>
      <c r="S165" s="142"/>
      <c r="T165" s="140"/>
      <c r="U165" s="140"/>
      <c r="V165" s="196"/>
      <c r="W165" s="141"/>
      <c r="X165" s="140"/>
      <c r="Y165" s="141"/>
      <c r="Z165" s="141" t="s">
        <v>94</v>
      </c>
      <c r="AA165" s="141" t="n">
        <v>0</v>
      </c>
      <c r="AB165" s="141"/>
      <c r="AC165" s="141"/>
      <c r="AD165" s="141"/>
      <c r="AE165" s="141"/>
      <c r="AF165" s="142"/>
      <c r="AG165" s="142"/>
      <c r="AH165" s="142"/>
      <c r="AI165" s="142"/>
    </row>
    <row r="166" customFormat="false" ht="15.75" hidden="false" customHeight="false" outlineLevel="0" collapsed="false">
      <c r="A166" s="218"/>
      <c r="B166" s="218"/>
      <c r="D166" s="139"/>
      <c r="E166" s="219"/>
      <c r="G166" s="139"/>
      <c r="J166" s="139"/>
      <c r="P166" s="198"/>
      <c r="Q166" s="198"/>
      <c r="R166" s="142"/>
      <c r="S166" s="142"/>
      <c r="T166" s="140"/>
      <c r="U166" s="140"/>
      <c r="V166" s="196"/>
      <c r="W166" s="141"/>
      <c r="X166" s="140"/>
      <c r="Y166" s="141"/>
      <c r="Z166" s="141" t="s">
        <v>83</v>
      </c>
      <c r="AA166" s="141"/>
      <c r="AB166" s="141"/>
      <c r="AC166" s="141"/>
      <c r="AD166" s="141"/>
      <c r="AE166" s="141"/>
      <c r="AF166" s="142"/>
      <c r="AG166" s="142"/>
      <c r="AH166" s="142"/>
      <c r="AI166" s="142"/>
      <c r="AM166" s="0" t="n">
        <v>14</v>
      </c>
    </row>
    <row r="167" customFormat="false" ht="15.75" hidden="false" customHeight="false" outlineLevel="0" collapsed="false">
      <c r="A167" s="218"/>
      <c r="B167" s="218"/>
      <c r="D167" s="139"/>
      <c r="E167" s="219"/>
      <c r="G167" s="139"/>
      <c r="J167" s="139"/>
      <c r="P167" s="198"/>
      <c r="Q167" s="198"/>
      <c r="R167" s="142"/>
      <c r="S167" s="142"/>
      <c r="T167" s="140"/>
      <c r="U167" s="140"/>
      <c r="V167" s="196"/>
      <c r="W167" s="141"/>
      <c r="X167" s="140"/>
      <c r="Y167" s="141"/>
      <c r="Z167" s="141" t="s">
        <v>102</v>
      </c>
      <c r="AA167" s="141"/>
      <c r="AB167" s="141"/>
      <c r="AC167" s="141"/>
      <c r="AD167" s="141"/>
      <c r="AE167" s="141"/>
      <c r="AF167" s="142"/>
      <c r="AG167" s="142"/>
      <c r="AH167" s="142"/>
      <c r="AI167" s="142"/>
      <c r="AN167" s="0" t="n">
        <v>15</v>
      </c>
    </row>
    <row r="168" customFormat="false" ht="15.75" hidden="false" customHeight="false" outlineLevel="0" collapsed="false">
      <c r="A168" s="218"/>
      <c r="B168" s="218"/>
      <c r="D168" s="139"/>
      <c r="E168" s="219"/>
      <c r="G168" s="139"/>
      <c r="J168" s="139"/>
      <c r="P168" s="198"/>
      <c r="Q168" s="198"/>
      <c r="R168" s="142"/>
      <c r="S168" s="142"/>
      <c r="T168" s="140"/>
      <c r="U168" s="140"/>
      <c r="V168" s="196"/>
      <c r="W168" s="141"/>
      <c r="X168" s="140"/>
      <c r="Y168" s="141"/>
      <c r="Z168" s="141" t="s">
        <v>101</v>
      </c>
      <c r="AA168" s="141"/>
      <c r="AB168" s="141"/>
      <c r="AC168" s="141"/>
      <c r="AD168" s="141"/>
      <c r="AE168" s="141"/>
      <c r="AF168" s="142"/>
      <c r="AG168" s="142"/>
      <c r="AH168" s="142"/>
      <c r="AI168" s="142"/>
      <c r="AJ168" s="0" t="n">
        <v>11</v>
      </c>
    </row>
    <row r="169" customFormat="false" ht="15.75" hidden="false" customHeight="false" outlineLevel="0" collapsed="false">
      <c r="A169" s="218"/>
      <c r="B169" s="218"/>
      <c r="D169" s="139"/>
      <c r="E169" s="219"/>
      <c r="G169" s="139"/>
      <c r="J169" s="139"/>
      <c r="P169" s="198"/>
      <c r="Q169" s="198"/>
      <c r="R169" s="142"/>
      <c r="S169" s="142"/>
      <c r="T169" s="140"/>
      <c r="U169" s="140"/>
      <c r="V169" s="196"/>
      <c r="W169" s="141"/>
      <c r="X169" s="140"/>
      <c r="Y169" s="141"/>
      <c r="Z169" s="141" t="s">
        <v>97</v>
      </c>
      <c r="AA169" s="141" t="n">
        <v>0</v>
      </c>
      <c r="AB169" s="141"/>
      <c r="AC169" s="141"/>
      <c r="AD169" s="141"/>
      <c r="AE169" s="141"/>
      <c r="AF169" s="142"/>
      <c r="AG169" s="142"/>
      <c r="AH169" s="142"/>
      <c r="AI169" s="142"/>
    </row>
    <row r="170" customFormat="false" ht="15.75" hidden="false" customHeight="false" outlineLevel="0" collapsed="false">
      <c r="A170" s="218"/>
      <c r="B170" s="218"/>
      <c r="D170" s="139"/>
      <c r="E170" s="219"/>
      <c r="G170" s="139"/>
      <c r="J170" s="139"/>
      <c r="P170" s="198"/>
      <c r="Q170" s="198"/>
      <c r="R170" s="142"/>
      <c r="S170" s="142"/>
      <c r="T170" s="140"/>
      <c r="U170" s="140"/>
      <c r="V170" s="196"/>
      <c r="W170" s="141"/>
      <c r="X170" s="140"/>
      <c r="Y170" s="141"/>
      <c r="Z170" s="141" t="s">
        <v>81</v>
      </c>
      <c r="AA170" s="141" t="n">
        <v>0</v>
      </c>
      <c r="AB170" s="141"/>
      <c r="AC170" s="141"/>
      <c r="AD170" s="141"/>
      <c r="AE170" s="141"/>
      <c r="AF170" s="142"/>
      <c r="AG170" s="142"/>
      <c r="AH170" s="142"/>
      <c r="AI170" s="142"/>
    </row>
    <row r="171" customFormat="false" ht="15.75" hidden="false" customHeight="false" outlineLevel="0" collapsed="false">
      <c r="A171" s="218"/>
      <c r="B171" s="218"/>
      <c r="D171" s="139"/>
      <c r="E171" s="219"/>
      <c r="G171" s="139"/>
      <c r="J171" s="139"/>
      <c r="P171" s="198"/>
      <c r="Q171" s="198"/>
      <c r="R171" s="142"/>
      <c r="S171" s="142"/>
      <c r="T171" s="140"/>
      <c r="U171" s="140"/>
      <c r="V171" s="196"/>
      <c r="W171" s="141"/>
      <c r="X171" s="140"/>
      <c r="Y171" s="141"/>
      <c r="Z171" s="141" t="s">
        <v>100</v>
      </c>
      <c r="AA171" s="141" t="n">
        <v>0</v>
      </c>
      <c r="AB171" s="141"/>
      <c r="AC171" s="141"/>
      <c r="AD171" s="141"/>
      <c r="AE171" s="141"/>
      <c r="AF171" s="142"/>
      <c r="AG171" s="142"/>
      <c r="AH171" s="142"/>
      <c r="AI171" s="142"/>
    </row>
    <row r="172" customFormat="false" ht="15.75" hidden="false" customHeight="false" outlineLevel="0" collapsed="false">
      <c r="A172" s="218"/>
      <c r="B172" s="218"/>
      <c r="D172" s="139"/>
      <c r="E172" s="219"/>
      <c r="G172" s="139"/>
      <c r="J172" s="139"/>
      <c r="P172" s="198"/>
      <c r="Q172" s="198"/>
      <c r="R172" s="142"/>
      <c r="S172" s="142"/>
      <c r="T172" s="140"/>
      <c r="U172" s="140"/>
      <c r="V172" s="196"/>
      <c r="W172" s="141"/>
      <c r="X172" s="140"/>
      <c r="Y172" s="141"/>
      <c r="Z172" s="141" t="s">
        <v>103</v>
      </c>
      <c r="AA172" s="141" t="n">
        <v>0</v>
      </c>
      <c r="AB172" s="141"/>
      <c r="AC172" s="141"/>
      <c r="AD172" s="141"/>
      <c r="AE172" s="141"/>
      <c r="AF172" s="142"/>
      <c r="AG172" s="142"/>
      <c r="AH172" s="142"/>
      <c r="AI172" s="142"/>
    </row>
    <row r="173" customFormat="false" ht="15.75" hidden="false" customHeight="false" outlineLevel="0" collapsed="false">
      <c r="A173" s="218"/>
      <c r="B173" s="218"/>
      <c r="D173" s="139"/>
      <c r="E173" s="219"/>
      <c r="G173" s="139"/>
      <c r="J173" s="139"/>
      <c r="P173" s="198"/>
      <c r="Q173" s="198"/>
      <c r="R173" s="142"/>
      <c r="S173" s="142"/>
      <c r="T173" s="140"/>
      <c r="U173" s="140"/>
      <c r="V173" s="196"/>
      <c r="W173" s="141"/>
      <c r="X173" s="140"/>
      <c r="Y173" s="141"/>
      <c r="Z173" s="141" t="s">
        <v>140</v>
      </c>
      <c r="AA173" s="141" t="n">
        <v>0</v>
      </c>
      <c r="AB173" s="141"/>
      <c r="AC173" s="141"/>
      <c r="AD173" s="141"/>
      <c r="AE173" s="141"/>
      <c r="AF173" s="142"/>
      <c r="AG173" s="142"/>
      <c r="AH173" s="142"/>
      <c r="AI173" s="142"/>
    </row>
    <row r="174" customFormat="false" ht="15.75" hidden="false" customHeight="false" outlineLevel="0" collapsed="false">
      <c r="A174" s="218"/>
      <c r="B174" s="218"/>
      <c r="D174" s="139"/>
      <c r="E174" s="219"/>
      <c r="G174" s="139"/>
      <c r="J174" s="139"/>
      <c r="P174" s="198"/>
      <c r="Q174" s="198"/>
      <c r="R174" s="142"/>
      <c r="S174" s="142"/>
      <c r="T174" s="140"/>
      <c r="U174" s="140"/>
      <c r="V174" s="196"/>
      <c r="W174" s="141"/>
      <c r="X174" s="140"/>
      <c r="Y174" s="141"/>
      <c r="Z174" s="141" t="s">
        <v>44</v>
      </c>
      <c r="AA174" s="141" t="n">
        <v>0</v>
      </c>
      <c r="AB174" s="141"/>
      <c r="AC174" s="141"/>
      <c r="AD174" s="141"/>
      <c r="AE174" s="141"/>
      <c r="AF174" s="142"/>
      <c r="AG174" s="142"/>
      <c r="AH174" s="142"/>
      <c r="AI174" s="142"/>
    </row>
    <row r="175" customFormat="false" ht="15.75" hidden="false" customHeight="false" outlineLevel="0" collapsed="false">
      <c r="A175" s="218"/>
      <c r="B175" s="218"/>
      <c r="D175" s="139"/>
      <c r="E175" s="219"/>
      <c r="G175" s="139"/>
      <c r="J175" s="139"/>
      <c r="P175" s="198"/>
      <c r="Q175" s="198"/>
      <c r="R175" s="142"/>
      <c r="S175" s="142"/>
      <c r="T175" s="140"/>
      <c r="U175" s="140"/>
      <c r="V175" s="196"/>
      <c r="W175" s="141"/>
      <c r="X175" s="140"/>
      <c r="Y175" s="141"/>
      <c r="Z175" s="141" t="s">
        <v>104</v>
      </c>
      <c r="AA175" s="141" t="n">
        <v>0</v>
      </c>
      <c r="AB175" s="141"/>
      <c r="AC175" s="141"/>
      <c r="AD175" s="141"/>
      <c r="AE175" s="141"/>
      <c r="AF175" s="142"/>
      <c r="AG175" s="142"/>
      <c r="AH175" s="142"/>
      <c r="AI175" s="142"/>
    </row>
    <row r="176" customFormat="false" ht="15.75" hidden="false" customHeight="false" outlineLevel="0" collapsed="false">
      <c r="A176" s="218"/>
      <c r="B176" s="218"/>
      <c r="D176" s="139"/>
      <c r="E176" s="219"/>
      <c r="G176" s="139"/>
      <c r="J176" s="139"/>
      <c r="P176" s="198"/>
      <c r="Q176" s="198"/>
      <c r="R176" s="142"/>
      <c r="S176" s="142"/>
      <c r="T176" s="140"/>
      <c r="U176" s="140"/>
      <c r="V176" s="196"/>
      <c r="W176" s="141"/>
      <c r="X176" s="140"/>
      <c r="Y176" s="141"/>
      <c r="Z176" s="141" t="s">
        <v>84</v>
      </c>
      <c r="AA176" s="141" t="n">
        <v>0</v>
      </c>
      <c r="AB176" s="141"/>
      <c r="AC176" s="141"/>
      <c r="AD176" s="141"/>
      <c r="AE176" s="141"/>
      <c r="AF176" s="142"/>
      <c r="AG176" s="142"/>
      <c r="AH176" s="142"/>
      <c r="AI176" s="142"/>
    </row>
  </sheetData>
  <mergeCells count="111">
    <mergeCell ref="A1:B2"/>
    <mergeCell ref="C1:D2"/>
    <mergeCell ref="E1:G1"/>
    <mergeCell ref="H1:I2"/>
    <mergeCell ref="K1:Q1"/>
    <mergeCell ref="E2:G2"/>
    <mergeCell ref="K2:T2"/>
    <mergeCell ref="B3:C3"/>
    <mergeCell ref="H3:I3"/>
    <mergeCell ref="T3:AJ3"/>
    <mergeCell ref="B4:C4"/>
    <mergeCell ref="K4:Q4"/>
    <mergeCell ref="T4:U4"/>
    <mergeCell ref="W4:X4"/>
    <mergeCell ref="Z4:AA4"/>
    <mergeCell ref="AC4:AD4"/>
    <mergeCell ref="AF4:AG4"/>
    <mergeCell ref="AI4:AJ4"/>
    <mergeCell ref="A5:A33"/>
    <mergeCell ref="K12:Q12"/>
    <mergeCell ref="K20:Q20"/>
    <mergeCell ref="K28:Q28"/>
    <mergeCell ref="B37:C37"/>
    <mergeCell ref="A38:A66"/>
    <mergeCell ref="K38:Q38"/>
    <mergeCell ref="K46:Q46"/>
    <mergeCell ref="K54:Q54"/>
    <mergeCell ref="K62:Q62"/>
    <mergeCell ref="B72:C72"/>
    <mergeCell ref="A73:A103"/>
    <mergeCell ref="K74:Q74"/>
    <mergeCell ref="Z78:AA78"/>
    <mergeCell ref="T79:W79"/>
    <mergeCell ref="Z79:AA79"/>
    <mergeCell ref="T80:W80"/>
    <mergeCell ref="T81:W81"/>
    <mergeCell ref="K82:Q82"/>
    <mergeCell ref="T82:W82"/>
    <mergeCell ref="T83:W83"/>
    <mergeCell ref="T84:W84"/>
    <mergeCell ref="T85:W85"/>
    <mergeCell ref="T86:W86"/>
    <mergeCell ref="T87:W87"/>
    <mergeCell ref="T88:W88"/>
    <mergeCell ref="T89:W89"/>
    <mergeCell ref="K90:Q90"/>
    <mergeCell ref="T90:W90"/>
    <mergeCell ref="T91:W91"/>
    <mergeCell ref="T92:W92"/>
    <mergeCell ref="T93:W93"/>
    <mergeCell ref="T94:W94"/>
    <mergeCell ref="T95:W95"/>
    <mergeCell ref="T96:W96"/>
    <mergeCell ref="T97:W97"/>
    <mergeCell ref="K98:Q98"/>
    <mergeCell ref="T98:W98"/>
    <mergeCell ref="T99:W99"/>
    <mergeCell ref="T100:W100"/>
    <mergeCell ref="T101:W101"/>
    <mergeCell ref="T102:W102"/>
    <mergeCell ref="T103:W103"/>
    <mergeCell ref="T105:W105"/>
    <mergeCell ref="B106:C106"/>
    <mergeCell ref="T106:W106"/>
    <mergeCell ref="A107:A135"/>
    <mergeCell ref="K107:Q107"/>
    <mergeCell ref="T107:W107"/>
    <mergeCell ref="T108:W108"/>
    <mergeCell ref="T109:W109"/>
    <mergeCell ref="T110:W110"/>
    <mergeCell ref="T111:W111"/>
    <mergeCell ref="T112:W112"/>
    <mergeCell ref="T113:W113"/>
    <mergeCell ref="T114:W114"/>
    <mergeCell ref="K115:Q115"/>
    <mergeCell ref="T115:W115"/>
    <mergeCell ref="K123:O123"/>
    <mergeCell ref="K124:M124"/>
    <mergeCell ref="O124:O126"/>
    <mergeCell ref="K126:M126"/>
    <mergeCell ref="K127:M127"/>
    <mergeCell ref="O127:O129"/>
    <mergeCell ref="K128:M128"/>
    <mergeCell ref="K129:M129"/>
    <mergeCell ref="K130:M130"/>
    <mergeCell ref="O130:O132"/>
    <mergeCell ref="K131:M131"/>
    <mergeCell ref="K132:M132"/>
    <mergeCell ref="Q132:S132"/>
    <mergeCell ref="K133:M133"/>
    <mergeCell ref="O133:O135"/>
    <mergeCell ref="K134:M134"/>
    <mergeCell ref="Q134:S134"/>
    <mergeCell ref="K135:M135"/>
    <mergeCell ref="Q135:S135"/>
    <mergeCell ref="K136:M136"/>
    <mergeCell ref="O136:O138"/>
    <mergeCell ref="K137:M137"/>
    <mergeCell ref="K138:M138"/>
    <mergeCell ref="O139:O141"/>
    <mergeCell ref="K140:M140"/>
    <mergeCell ref="K141:M141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</mergeCells>
  <conditionalFormatting sqref="G5:G35 G38:G70 G73:G104 G107:G135">
    <cfRule type="containsText" priority="2" aboveAverage="0" equalAverage="0" bottom="0" percent="0" rank="0" text="Favor" dxfId="0"/>
  </conditionalFormatting>
  <conditionalFormatting sqref="G5:G35 G38:G70 G73:G104 G107:G135">
    <cfRule type="containsText" priority="3" aboveAverage="0" equalAverage="0" bottom="0" percent="0" rank="0" text="Contra" dxfId="1"/>
  </conditionalFormatting>
  <conditionalFormatting sqref="G5:G35 G38:G70 G73:G104 G107:G135">
    <cfRule type="containsText" priority="4" aboveAverage="0" equalAverage="0" bottom="0" percent="0" rank="0" text="Descobriment" dxfId="2"/>
  </conditionalFormatting>
  <conditionalFormatting sqref="G5:G35 G38:G70 G73:G104 G107:G135">
    <cfRule type="containsText" priority="5" aboveAverage="0" equalAverage="0" bottom="0" percent="0" rank="0" text="Invenció" dxfId="3"/>
  </conditionalFormatting>
  <conditionalFormatting sqref="G5:G35 G38:G70 G73:G104 G107:G135">
    <cfRule type="expression" priority="6" aboveAverage="0" equalAverage="0" bottom="0" percent="0" rank="0" text="" dxfId="4">
      <formula>LEN(TRIM(G5))=0</formula>
    </cfRule>
  </conditionalFormatting>
  <conditionalFormatting sqref="K116">
    <cfRule type="expression" priority="7" aboveAverage="0" equalAverage="0" bottom="0" percent="0" rank="0" text="" dxfId="0">
      <formula>LEN(TRIM(K116))&gt;0</formula>
    </cfRule>
  </conditionalFormatting>
  <conditionalFormatting sqref="E5:E35 E38:E70 E73:E104 E107:E135">
    <cfRule type="cellIs" priority="8" operator="equal" aboveAverage="0" equalAverage="0" bottom="0" percent="0" rank="0" text="" dxfId="5">
      <formula>"Transgènics, una necessitat vertadera?"</formula>
    </cfRule>
  </conditionalFormatting>
  <conditionalFormatting sqref="E5:E35 E38:E70 E73:E104 E107:E135">
    <cfRule type="cellIs" priority="9" operator="equal" aboveAverage="0" equalAverage="0" bottom="0" percent="0" rank="0" text="" dxfId="6">
      <formula>"És necessari el clonatge com a tècnica biomèdica?"</formula>
    </cfRule>
  </conditionalFormatting>
  <conditionalFormatting sqref="E5:E35 E38:E70 E73:E104 E107:E135">
    <cfRule type="cellIs" priority="10" operator="equal" aboveAverage="0" equalAverage="0" bottom="0" percent="0" rank="0" text="" dxfId="7">
      <formula>"Fem una reflexió crítica de l'esport en la societat d'ara."</formula>
    </cfRule>
  </conditionalFormatting>
  <conditionalFormatting sqref="E5:E35 E38:E70 E73:E104 E107:E135">
    <cfRule type="cellIs" priority="11" operator="equal" aboveAverage="0" equalAverage="0" bottom="0" percent="0" rank="0" text="" dxfId="8">
      <formula>"Com preferim informar-nos de les notícies esportives en l'actualitat? Tradicional o xarxes socials?"</formula>
    </cfRule>
  </conditionalFormatting>
  <conditionalFormatting sqref="E5:E35 E38:E70 E73:E104 E107:E135">
    <cfRule type="cellIs" priority="12" operator="equal" aboveAverage="0" equalAverage="0" bottom="0" percent="0" rank="0" text="" dxfId="9">
      <formula>"La robòtica substituirà a les persones?"</formula>
    </cfRule>
  </conditionalFormatting>
  <conditionalFormatting sqref="E5:E35 E38:E70 E73:E104 E107:E135">
    <cfRule type="cellIs" priority="13" operator="equal" aboveAverage="0" equalAverage="0" bottom="0" percent="0" rank="0" text="" dxfId="10">
      <formula>"Tecnología, ¿beneficia o perjudica el desarrollo de los niños?"</formula>
    </cfRule>
  </conditionalFormatting>
  <conditionalFormatting sqref="E5:E35 E38:E70 E73:E104 E107:E135">
    <cfRule type="cellIs" priority="14" operator="equal" aboveAverage="0" equalAverage="0" bottom="0" percent="0" rank="0" text="" dxfId="11">
      <formula>"Parabens"</formula>
    </cfRule>
  </conditionalFormatting>
  <conditionalFormatting sqref="E5:E35 E38:E70 E73:E104 E107:E135">
    <cfRule type="cellIs" priority="15" operator="equal" aboveAverage="0" equalAverage="0" bottom="0" percent="0" rank="0" text="" dxfId="12">
      <formula>"Influeix l'us del mòbil en el rendiment escolar?"</formula>
    </cfRule>
  </conditionalFormatting>
  <conditionalFormatting sqref="E5:E35 E38:E70 E73:E104 E107:E135">
    <cfRule type="cellIs" priority="16" operator="equal" aboveAverage="0" equalAverage="0" bottom="0" percent="0" rank="0" text="" dxfId="13">
      <formula>"Les matemàtiques, una invenció o un descobriment?"</formula>
    </cfRule>
  </conditionalFormatting>
  <conditionalFormatting sqref="E5:E35 E38:E70 E73:E104 E107:E135">
    <cfRule type="cellIs" priority="17" operator="equal" aboveAverage="0" equalAverage="0" bottom="0" percent="0" rank="0" text="" dxfId="14">
      <formula>"Legalització de les drogues"</formula>
    </cfRule>
  </conditionalFormatting>
  <conditionalFormatting sqref="E5:E35 E38:E70 E73:E104 E107:E135">
    <cfRule type="cellIs" priority="18" operator="equal" aboveAverage="0" equalAverage="0" bottom="0" percent="0" rank="0" text="" dxfId="15">
      <formula>"Les xarxes socials són bones o dolentes?"</formula>
    </cfRule>
  </conditionalFormatting>
  <conditionalFormatting sqref="E5:E35 E38:E70 E73:E104 E107:E135">
    <cfRule type="cellIs" priority="19" operator="equal" aboveAverage="0" equalAverage="0" bottom="0" percent="0" rank="0" text="" dxfId="16">
      <formula>"Podem viure sense plàstics?"</formula>
    </cfRule>
  </conditionalFormatting>
  <conditionalFormatting sqref="E5:E35 E38:E70 E73:E104 E107:E135">
    <cfRule type="cellIs" priority="20" operator="equal" aboveAverage="0" equalAverage="0" bottom="0" percent="0" rank="0" text="" dxfId="17">
      <formula>"Legalització de la Marihuna"</formula>
    </cfRule>
  </conditionalFormatting>
  <conditionalFormatting sqref="E40 E75 E109">
    <cfRule type="cellIs" priority="21" operator="equal" aboveAverage="0" equalAverage="0" bottom="0" percent="0" rank="0" text="" dxfId="16">
      <formula>"Legalització de la Marihuna"</formula>
    </cfRule>
  </conditionalFormatting>
  <conditionalFormatting sqref="E5:E35 E38:E70 E73:E104 E107:E135">
    <cfRule type="expression" priority="22" aboveAverage="0" equalAverage="0" bottom="0" percent="0" rank="0" text="" dxfId="4">
      <formula>LEN(TRIM(E5))=0</formula>
    </cfRule>
  </conditionalFormatting>
  <conditionalFormatting sqref="T5:AJ76">
    <cfRule type="expression" priority="23" aboveAverage="0" equalAverage="0" bottom="0" percent="0" rank="0" text="" dxfId="8">
      <formula>LEN(TRIM(T5))&gt;0</formula>
    </cfRule>
  </conditionalFormatting>
  <conditionalFormatting sqref="G5 G38:G70 G73:G104 G107:G124">
    <cfRule type="containsText" priority="24" aboveAverage="0" equalAverage="0" bottom="0" percent="0" rank="0" text="Xarxes socials" dxfId="18"/>
  </conditionalFormatting>
  <conditionalFormatting sqref="G5 G38:G70 G73:G104 G107:G124">
    <cfRule type="containsText" priority="25" aboveAverage="0" equalAverage="0" bottom="0" percent="0" rank="0" text="Tradicionals" dxfId="19"/>
  </conditionalFormatting>
  <dataValidations count="6">
    <dataValidation allowBlank="true" operator="between" showDropDown="false" showErrorMessage="false" showInputMessage="false" sqref="E5:E35 E38:E70 E73:E104 E107:E135" type="list">
      <formula1>'ALUMNAT 4t'!$K$124:$K$141</formula1>
      <formula2>0</formula2>
    </dataValidation>
    <dataValidation allowBlank="true" operator="between" showDropDown="false" showErrorMessage="false" showInputMessage="false" sqref="G5:G35 G38:G70 G73:G104 G107:G124" type="list">
      <formula1>"Favor,Contra,Descobriment,Invenció,Xarxes socials,Tradicionals"</formula1>
      <formula2>0</formula2>
    </dataValidation>
    <dataValidation allowBlank="true" operator="between" showDropDown="false" showErrorMessage="false" showInputMessage="false" sqref="I106" type="list">
      <formula1>'ALUMNAT 4t'!$T$80:$W$114</formula1>
      <formula2>0</formula2>
    </dataValidation>
    <dataValidation allowBlank="true" operator="between" showDropDown="false" showErrorMessage="false" showInputMessage="false" sqref="I36:I37 I71:I72 I105" type="list">
      <formula1>'ALUMNAT 4t'!$T$80:$V$101</formula1>
      <formula2>0</formula2>
    </dataValidation>
    <dataValidation allowBlank="true" operator="between" showDropDown="false" showErrorMessage="false" showInputMessage="false" sqref="I5:I35 I38:I70 I73:I104 I107:I135" type="list">
      <formula1>'ALUMNAT 4t'!$T$80:$W$117</formula1>
      <formula2>0</formula2>
    </dataValidation>
    <dataValidation allowBlank="true" operator="between" showDropDown="false" showErrorMessage="false" showInputMessage="false" sqref="G125:G135" type="list">
      <formula1>"Favor,Contra,Dones,Homes"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R1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D4" activeCellId="0" sqref="D4"/>
    </sheetView>
  </sheetViews>
  <sheetFormatPr defaultRowHeight="15.75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42"/>
    <col collapsed="false" customWidth="true" hidden="false" outlineLevel="0" max="3" min="3" style="0" width="7.42"/>
    <col collapsed="false" customWidth="true" hidden="false" outlineLevel="0" max="4" min="4" style="0" width="25.43"/>
    <col collapsed="false" customWidth="true" hidden="false" outlineLevel="0" max="5" min="5" style="0" width="14.43"/>
    <col collapsed="false" customWidth="true" hidden="false" outlineLevel="0" max="6" min="6" style="0" width="15.29"/>
    <col collapsed="false" customWidth="true" hidden="false" outlineLevel="0" max="7" min="7" style="0" width="19.86"/>
    <col collapsed="false" customWidth="true" hidden="false" outlineLevel="0" max="8" min="8" style="0" width="16.14"/>
    <col collapsed="false" customWidth="true" hidden="false" outlineLevel="0" max="9" min="9" style="0" width="17.13"/>
    <col collapsed="false" customWidth="true" hidden="false" outlineLevel="0" max="10" min="10" style="0" width="18.43"/>
    <col collapsed="false" customWidth="true" hidden="false" outlineLevel="0" max="11" min="11" style="0" width="13.29"/>
    <col collapsed="false" customWidth="true" hidden="false" outlineLevel="0" max="12" min="12" style="0" width="17.29"/>
    <col collapsed="false" customWidth="true" hidden="false" outlineLevel="0" max="13" min="13" style="0" width="15.14"/>
    <col collapsed="false" customWidth="true" hidden="false" outlineLevel="0" max="14" min="14" style="0" width="15.42"/>
    <col collapsed="false" customWidth="true" hidden="false" outlineLevel="0" max="15" min="15" style="0" width="15.14"/>
    <col collapsed="false" customWidth="true" hidden="false" outlineLevel="0" max="16" min="16" style="0" width="17.13"/>
    <col collapsed="false" customWidth="true" hidden="false" outlineLevel="0" max="1025" min="17" style="0" width="14.43"/>
  </cols>
  <sheetData>
    <row r="1" customFormat="false" ht="21" hidden="false" customHeight="true" outlineLevel="0" collapsed="false">
      <c r="A1" s="527" t="s">
        <v>344</v>
      </c>
      <c r="B1" s="527"/>
      <c r="C1" s="527"/>
      <c r="D1" s="528" t="str">
        <f aca="false">'Mem. escrita B'!D1</f>
        <v>Qué tipo de publicidad les atrae a los jóvenes y cómo influye en su imagen?</v>
      </c>
      <c r="E1" s="528" t="str">
        <f aca="false">'Mem. escrita B'!E1</f>
        <v>El feminisme</v>
      </c>
      <c r="F1" s="528" t="str">
        <f aca="false">'Mem. escrita B'!F1</f>
        <v>L'extinció de la Televisió</v>
      </c>
      <c r="G1" s="528" t="str">
        <f aca="false">'Mem. escrita B'!G1</f>
        <v>La influència de la cultura grecoromana en la nostra societat</v>
      </c>
      <c r="H1" s="528" t="str">
        <f aca="false">'Mem. escrita B'!H1</f>
        <v>Energies renovables</v>
      </c>
      <c r="I1" s="528" t="str">
        <f aca="false">'Mem. escrita B'!I1</f>
        <v>És millor la vida al camp o a la ciutat?</v>
      </c>
      <c r="J1" s="528" t="str">
        <f aca="false">'Mem. escrita B'!J1</f>
        <v>La humanitat acceptarà les noves tecnologies?</v>
      </c>
      <c r="K1" s="528" t="str">
        <f aca="false">'Mem. escrita B'!K1</f>
        <v>El graffitti</v>
      </c>
      <c r="L1" s="528" t="str">
        <f aca="false">'Mem. escrita B'!L1</f>
        <v>Història dels contes</v>
      </c>
      <c r="M1" s="528" t="str">
        <f aca="false">'Mem. escrita B'!M1</f>
        <v>Videojocs del futur</v>
      </c>
      <c r="N1" s="528" t="str">
        <f aca="false">'Mem. escrita B'!N1</f>
        <v>L'esport i l'alimentació</v>
      </c>
      <c r="O1" s="528" t="str">
        <f aca="false">'Mem. escrita B'!O1</f>
        <v>Les addiccions dels joves</v>
      </c>
      <c r="P1" s="528" t="str">
        <f aca="false">'Mem. escrita B'!P1</f>
        <v>Les adiccions a les xarxes socials</v>
      </c>
      <c r="Q1" s="528" t="str">
        <f aca="false">'Mem. escrita B'!Q1</f>
        <v>-</v>
      </c>
      <c r="R1" s="528" t="str">
        <f aca="false">'Mem. escrita B'!R1</f>
        <v>-</v>
      </c>
    </row>
    <row r="2" customFormat="false" ht="15.75" hidden="false" customHeight="true" outlineLevel="0" collapsed="false">
      <c r="A2" s="529" t="s">
        <v>341</v>
      </c>
      <c r="B2" s="530" t="s">
        <v>345</v>
      </c>
      <c r="C2" s="530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</row>
    <row r="3" customFormat="false" ht="15.75" hidden="false" customHeight="false" outlineLevel="0" collapsed="false">
      <c r="A3" s="529"/>
      <c r="B3" s="531" t="s">
        <v>320</v>
      </c>
      <c r="C3" s="531"/>
      <c r="D3" s="532" t="str">
        <f aca="false">'Mem. escrita B'!D3</f>
        <v>Paula Conejo, Julia Lucas</v>
      </c>
      <c r="E3" s="532" t="str">
        <f aca="false">'Mem. escrita B'!E3</f>
        <v>Ivette Martínez, Miriam Roselló</v>
      </c>
      <c r="F3" s="532" t="str">
        <f aca="false">'Mem. escrita B'!F3</f>
        <v>Sergio Sánchez, Andreu Martí</v>
      </c>
      <c r="G3" s="532" t="str">
        <f aca="false">'Mem. escrita B'!G3</f>
        <v>Marçal Sánchez, David Pérez</v>
      </c>
      <c r="H3" s="532" t="str">
        <f aca="false">'Mem. escrita B'!H3</f>
        <v>Marcelino Justino, Diego Rodríguez</v>
      </c>
      <c r="I3" s="532" t="str">
        <f aca="false">'Mem. escrita B'!I3</f>
        <v>Pablo Recasens, Alan López</v>
      </c>
      <c r="J3" s="532" t="str">
        <f aca="false">'Mem. escrita B'!J3</f>
        <v>Adam Restoy, Adriá Bermejo</v>
      </c>
      <c r="K3" s="532" t="str">
        <f aca="false">'Mem. escrita B'!K3</f>
        <v>Adrá Padilla, Joan Serrano</v>
      </c>
      <c r="L3" s="532" t="str">
        <f aca="false">'Mem. escrita B'!L3</f>
        <v>Isaac, Segarra, Joan Riera</v>
      </c>
      <c r="M3" s="532" t="str">
        <f aca="false">'Mem. escrita B'!M3</f>
        <v>Dragos Capraru</v>
      </c>
      <c r="N3" s="532" t="str">
        <f aca="false">'Mem. escrita B'!N3</f>
        <v>Mireia Cuadrado, Aina Márquez</v>
      </c>
      <c r="O3" s="532" t="str">
        <f aca="false">'Mem. escrita B'!O3</f>
        <v>Michelle Ibòs, Malena García</v>
      </c>
      <c r="P3" s="532" t="str">
        <f aca="false">'Mem. escrita B'!P3</f>
        <v>Adrà Frukacz, Octavi Álvarez</v>
      </c>
      <c r="Q3" s="532" t="str">
        <f aca="false">'Mem. escrita B'!Q3</f>
        <v>-</v>
      </c>
      <c r="R3" s="532" t="str">
        <f aca="false">'Mem. escrita B'!R3</f>
        <v>-</v>
      </c>
    </row>
    <row r="4" customFormat="false" ht="15.75" hidden="false" customHeight="false" outlineLevel="0" collapsed="false">
      <c r="A4" s="533" t="s">
        <v>346</v>
      </c>
      <c r="B4" s="534" t="s">
        <v>347</v>
      </c>
      <c r="C4" s="535" t="n">
        <v>0.3</v>
      </c>
      <c r="D4" s="536" t="n">
        <f aca="false">'Pres. Oral B'!D24</f>
        <v>8</v>
      </c>
      <c r="E4" s="536" t="n">
        <f aca="false">'Pres. Oral B'!E24</f>
        <v>4.333333333</v>
      </c>
      <c r="F4" s="536" t="n">
        <f aca="false">'Pres. Oral B'!F24</f>
        <v>4.666666667</v>
      </c>
      <c r="G4" s="536" t="n">
        <f aca="false">'Pres. Oral B'!G24</f>
        <v>4.666666667</v>
      </c>
      <c r="H4" s="536" t="n">
        <f aca="false">'Pres. Oral B'!H24</f>
        <v>8.666666667</v>
      </c>
      <c r="I4" s="536" t="n">
        <f aca="false">'Pres. Oral B'!I24</f>
        <v>4.666666667</v>
      </c>
      <c r="J4" s="536" t="n">
        <f aca="false">'Pres. Oral B'!J24</f>
        <v>0</v>
      </c>
      <c r="K4" s="536" t="n">
        <f aca="false">'Pres. Oral B'!K24</f>
        <v>6.333333333</v>
      </c>
      <c r="L4" s="536" t="n">
        <f aca="false">'Pres. Oral B'!L24</f>
        <v>2.333333333</v>
      </c>
      <c r="M4" s="536" t="n">
        <f aca="false">'Pres. Oral B'!M24</f>
        <v>5</v>
      </c>
      <c r="N4" s="536" t="n">
        <f aca="false">'Pres. Oral B'!N24</f>
        <v>4.333333333</v>
      </c>
      <c r="O4" s="536" t="n">
        <f aca="false">'Pres. Oral B'!O24</f>
        <v>6</v>
      </c>
      <c r="P4" s="536" t="n">
        <f aca="false">'Pres. Oral B'!P24</f>
        <v>0</v>
      </c>
      <c r="Q4" s="536" t="n">
        <f aca="false">'Pres. Oral B'!Q24</f>
        <v>0</v>
      </c>
      <c r="R4" s="536" t="n">
        <f aca="false">'Pres. Oral B'!R24</f>
        <v>0</v>
      </c>
    </row>
    <row r="5" customFormat="false" ht="15.75" hidden="false" customHeight="true" outlineLevel="0" collapsed="false">
      <c r="A5" s="537" t="s">
        <v>348</v>
      </c>
      <c r="B5" s="538" t="s">
        <v>349</v>
      </c>
      <c r="C5" s="539" t="n">
        <v>0.35</v>
      </c>
      <c r="D5" s="540" t="n">
        <f aca="false">'Mem. escrita B'!D18</f>
        <v>5.8</v>
      </c>
      <c r="E5" s="540" t="n">
        <f aca="false">'Mem. escrita B'!E18</f>
        <v>5.2</v>
      </c>
      <c r="F5" s="540" t="n">
        <f aca="false">'Mem. escrita B'!F18</f>
        <v>2.8</v>
      </c>
      <c r="G5" s="540" t="n">
        <f aca="false">'Mem. escrita B'!G18</f>
        <v>4</v>
      </c>
      <c r="H5" s="540" t="n">
        <f aca="false">'Mem. escrita B'!H18</f>
        <v>6.2</v>
      </c>
      <c r="I5" s="540" t="n">
        <f aca="false">'Mem. escrita B'!I18</f>
        <v>4.4</v>
      </c>
      <c r="J5" s="540" t="n">
        <f aca="false">'Mem. escrita B'!J18</f>
        <v>2</v>
      </c>
      <c r="K5" s="540" t="n">
        <f aca="false">'Mem. escrita B'!K18</f>
        <v>4</v>
      </c>
      <c r="L5" s="540" t="e">
        <f aca="false">'Mem. escrita B'!L18</f>
        <v>#DIV/0!</v>
      </c>
      <c r="M5" s="540" t="n">
        <f aca="false">'Mem. escrita B'!M18</f>
        <v>4.4</v>
      </c>
      <c r="N5" s="540" t="n">
        <f aca="false">'Mem. escrita B'!N18</f>
        <v>5.2</v>
      </c>
      <c r="O5" s="540" t="n">
        <f aca="false">'Mem. escrita B'!O18</f>
        <v>5.8</v>
      </c>
      <c r="P5" s="540" t="e">
        <f aca="false">'Mem. escrita B'!P18</f>
        <v>#DIV/0!</v>
      </c>
      <c r="Q5" s="540" t="e">
        <f aca="false">'Mem. escrita B'!Q18</f>
        <v>#DIV/0!</v>
      </c>
      <c r="R5" s="540" t="e">
        <f aca="false">'Mem. escrita B'!R18</f>
        <v>#DIV/0!</v>
      </c>
    </row>
    <row r="6" customFormat="false" ht="15.75" hidden="false" customHeight="false" outlineLevel="0" collapsed="false">
      <c r="A6" s="537"/>
      <c r="B6" s="538"/>
      <c r="C6" s="538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</row>
    <row r="7" customFormat="false" ht="15.75" hidden="false" customHeight="false" outlineLevel="0" collapsed="false">
      <c r="A7" s="537"/>
      <c r="B7" s="541" t="s">
        <v>350</v>
      </c>
      <c r="C7" s="542" t="n">
        <v>0.35</v>
      </c>
      <c r="D7" s="536" t="n">
        <v>7</v>
      </c>
      <c r="E7" s="536" t="n">
        <v>7</v>
      </c>
      <c r="F7" s="536" t="n">
        <v>4</v>
      </c>
      <c r="G7" s="536" t="n">
        <v>6</v>
      </c>
      <c r="H7" s="536" t="n">
        <v>4</v>
      </c>
      <c r="I7" s="536" t="n">
        <v>6</v>
      </c>
      <c r="J7" s="536" t="n">
        <v>2</v>
      </c>
      <c r="K7" s="536" t="n">
        <v>5</v>
      </c>
      <c r="L7" s="536" t="n">
        <v>4</v>
      </c>
      <c r="M7" s="536" t="n">
        <v>4</v>
      </c>
      <c r="N7" s="536" t="n">
        <v>6</v>
      </c>
      <c r="O7" s="536" t="n">
        <v>7</v>
      </c>
      <c r="P7" s="536"/>
      <c r="Q7" s="536"/>
      <c r="R7" s="536"/>
    </row>
    <row r="8" customFormat="false" ht="15.75" hidden="false" customHeight="false" outlineLevel="0" collapsed="false">
      <c r="A8" s="537"/>
      <c r="B8" s="543" t="s">
        <v>351</v>
      </c>
      <c r="C8" s="542"/>
      <c r="D8" s="544" t="n">
        <v>6</v>
      </c>
      <c r="E8" s="544" t="n">
        <v>6</v>
      </c>
      <c r="F8" s="544" t="n">
        <v>4</v>
      </c>
      <c r="G8" s="544" t="n">
        <v>7</v>
      </c>
      <c r="H8" s="544" t="n">
        <v>4</v>
      </c>
      <c r="I8" s="544" t="n">
        <v>6</v>
      </c>
      <c r="J8" s="544" t="n">
        <v>2</v>
      </c>
      <c r="K8" s="544" t="n">
        <v>5</v>
      </c>
      <c r="L8" s="544" t="n">
        <v>4</v>
      </c>
      <c r="M8" s="544" t="n">
        <v>4</v>
      </c>
      <c r="N8" s="544" t="n">
        <v>6</v>
      </c>
      <c r="O8" s="544" t="n">
        <v>7</v>
      </c>
      <c r="P8" s="544"/>
      <c r="Q8" s="544"/>
      <c r="R8" s="544"/>
    </row>
    <row r="9" customFormat="false" ht="15.75" hidden="false" customHeight="false" outlineLevel="0" collapsed="false">
      <c r="A9" s="537"/>
      <c r="B9" s="541" t="s">
        <v>352</v>
      </c>
      <c r="C9" s="542"/>
      <c r="D9" s="545" t="n">
        <v>6</v>
      </c>
      <c r="E9" s="545" t="n">
        <v>6</v>
      </c>
      <c r="F9" s="545" t="n">
        <v>4</v>
      </c>
      <c r="G9" s="545" t="n">
        <v>6</v>
      </c>
      <c r="H9" s="545" t="n">
        <v>4</v>
      </c>
      <c r="I9" s="545" t="n">
        <v>6</v>
      </c>
      <c r="J9" s="545" t="n">
        <v>2</v>
      </c>
      <c r="K9" s="545" t="n">
        <v>5</v>
      </c>
      <c r="L9" s="545" t="n">
        <v>4</v>
      </c>
      <c r="M9" s="545" t="n">
        <v>4</v>
      </c>
      <c r="N9" s="545" t="n">
        <v>6</v>
      </c>
      <c r="O9" s="545" t="n">
        <v>6</v>
      </c>
      <c r="P9" s="545"/>
      <c r="Q9" s="545"/>
      <c r="R9" s="545"/>
    </row>
    <row r="10" customFormat="false" ht="15.75" hidden="false" customHeight="true" outlineLevel="0" collapsed="false">
      <c r="A10" s="537"/>
      <c r="B10" s="546" t="s">
        <v>353</v>
      </c>
      <c r="C10" s="546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547"/>
      <c r="R10" s="547"/>
    </row>
    <row r="11" customFormat="false" ht="15.75" hidden="false" customHeight="true" outlineLevel="0" collapsed="false">
      <c r="A11" s="537"/>
      <c r="B11" s="548" t="s">
        <v>354</v>
      </c>
      <c r="C11" s="548"/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</row>
    <row r="12" customFormat="false" ht="15.75" hidden="false" customHeight="true" outlineLevel="0" collapsed="false">
      <c r="A12" s="537"/>
      <c r="B12" s="549" t="s">
        <v>355</v>
      </c>
      <c r="C12" s="549"/>
      <c r="D12" s="547"/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</row>
    <row r="13" customFormat="false" ht="15.75" hidden="false" customHeight="true" outlineLevel="0" collapsed="false">
      <c r="A13" s="537"/>
      <c r="B13" s="550" t="s">
        <v>356</v>
      </c>
      <c r="C13" s="550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</row>
    <row r="14" customFormat="false" ht="15.75" hidden="false" customHeight="false" outlineLevel="0" collapsed="false">
      <c r="A14" s="551" t="s">
        <v>357</v>
      </c>
      <c r="B14" s="551"/>
      <c r="C14" s="551"/>
      <c r="D14" s="552" t="n">
        <f aca="false">D4*$C$4+((D7+D8+D9)/3)*$C$7+D5*$C$5+D10+D15</f>
        <v>6.64666666666667</v>
      </c>
      <c r="E14" s="552" t="n">
        <f aca="false">E4*$C$4+((E7+E8+E9)/3)*$C$7+E5*$C$5+E10+E15</f>
        <v>5.33666666656667</v>
      </c>
      <c r="F14" s="552" t="n">
        <f aca="false">F4*$C$4+((F7+F8+F9)/3)*$C$7+F5*$C$5+F10+F15</f>
        <v>3.7800000001</v>
      </c>
      <c r="G14" s="552" t="n">
        <f aca="false">G4*$C$4+((G7+G8+G9)/3)*$C$7+G5*$C$5+G10+G15</f>
        <v>5.01666666676667</v>
      </c>
      <c r="H14" s="552" t="n">
        <f aca="false">H4*$C$4+((H7+H8+H9)/3)*$C$7+H5*$C$5+H10+H15</f>
        <v>6.1700000001</v>
      </c>
      <c r="I14" s="552" t="n">
        <f aca="false">I4*$C$4+((I7+I8+I9)/3)*$C$7+I5*$C$5+I10+I15</f>
        <v>5.0400000001</v>
      </c>
      <c r="J14" s="552" t="n">
        <f aca="false">J4*$C$4+((J7+J8+J9)/3)*$C$7+J5*$C$5+J10+J15</f>
        <v>1.4</v>
      </c>
      <c r="K14" s="552" t="n">
        <f aca="false">K4*$C$4+((K7+K8+K9)/3)*$C$7+K5*$C$5+K10+K15</f>
        <v>5.0499999999</v>
      </c>
      <c r="L14" s="552" t="e">
        <f aca="false">L4*$C$4+((L7+L8+L9)/3)*$C$7+L5*$C$5+L10+L15</f>
        <v>#DIV/0!</v>
      </c>
      <c r="M14" s="552" t="n">
        <f aca="false">M4*$C$4+((M7+M8+M9)/3)*$C$7+M5*$C$5+M10+M15</f>
        <v>4.44</v>
      </c>
      <c r="N14" s="552" t="n">
        <f aca="false">N4*$C$4+((N7+N8+N9)/3)*$C$7+N5*$C$5+N10+N15</f>
        <v>5.2199999999</v>
      </c>
      <c r="O14" s="552" t="n">
        <f aca="false">O4*$C$4+((O7+O8+O9)/3)*$C$7+O5*$C$5+O10+O15</f>
        <v>6.16333333333333</v>
      </c>
      <c r="P14" s="552" t="e">
        <f aca="false">P4*$C$4+((P7+P8+P9)/3)*$C$7+P5*$C$5+P10+P15</f>
        <v>#DIV/0!</v>
      </c>
      <c r="Q14" s="552" t="e">
        <f aca="false">Q4*$C$4+((Q7+Q8+Q9)/3)*$C$7+Q5*$C$5+Q10+Q15</f>
        <v>#DIV/0!</v>
      </c>
      <c r="R14" s="552" t="e">
        <f aca="false">R4*$C$4+((R7+R8+R9)/3)*$C$7+R5*$C$5+R10+R15</f>
        <v>#DIV/0!</v>
      </c>
    </row>
    <row r="15" customFormat="false" ht="15.75" hidden="false" customHeight="false" outlineLevel="0" collapsed="false">
      <c r="B15" s="553" t="s">
        <v>358</v>
      </c>
      <c r="C15" s="554" t="s">
        <v>359</v>
      </c>
      <c r="D15" s="555"/>
      <c r="E15" s="555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</row>
  </sheetData>
  <mergeCells count="58">
    <mergeCell ref="A1:C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A2:A3"/>
    <mergeCell ref="B2:C2"/>
    <mergeCell ref="B3:C3"/>
    <mergeCell ref="A5:A1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C7:C9"/>
    <mergeCell ref="B10:C10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  <mergeCell ref="N10:N13"/>
    <mergeCell ref="O10:O13"/>
    <mergeCell ref="P10:P13"/>
    <mergeCell ref="Q10:Q13"/>
    <mergeCell ref="R10:R13"/>
    <mergeCell ref="B11:C11"/>
    <mergeCell ref="B12:C12"/>
    <mergeCell ref="B13:C13"/>
    <mergeCell ref="A14:C14"/>
  </mergeCells>
  <conditionalFormatting sqref="D4:R9 D14:R14">
    <cfRule type="cellIs" priority="2" operator="greaterThan" aboveAverage="0" equalAverage="0" bottom="0" percent="0" rank="0" text="" dxfId="0">
      <formula>10</formula>
    </cfRule>
  </conditionalFormatting>
  <conditionalFormatting sqref="D4:R9">
    <cfRule type="cellIs" priority="3" operator="lessThan" aboveAverage="0" equalAverage="0" bottom="0" percent="0" rank="0" text="" dxfId="1">
      <formula>0</formula>
    </cfRule>
  </conditionalFormatting>
  <conditionalFormatting sqref="D10:R13">
    <cfRule type="cellIs" priority="4" operator="lessThan" aboveAverage="0" equalAverage="0" bottom="0" percent="0" rank="0" text="" dxfId="0">
      <formula>-3</formula>
    </cfRule>
  </conditionalFormatting>
  <conditionalFormatting sqref="D10:R13">
    <cfRule type="cellIs" priority="5" operator="greaterThan" aboveAverage="0" equalAverage="0" bottom="0" percent="0" rank="0" text="" dxfId="1">
      <formula>0</formula>
    </cfRule>
  </conditionalFormatting>
  <conditionalFormatting sqref="D14:R14">
    <cfRule type="cellIs" priority="6" operator="greaterThan" aboveAverage="0" equalAverage="0" bottom="0" percent="0" rank="0" text="" dxfId="0">
      <formula>10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4CCCC"/>
    <pageSetUpPr fitToPage="false"/>
  </sheetPr>
  <dimension ref="A1:U2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D4" activeCellId="0" sqref="D4"/>
    </sheetView>
  </sheetViews>
  <sheetFormatPr defaultRowHeight="15.75" outlineLevelRow="0" outlineLevelCol="0"/>
  <cols>
    <col collapsed="false" customWidth="true" hidden="false" outlineLevel="0" max="1" min="1" style="0" width="15.29"/>
    <col collapsed="false" customWidth="true" hidden="false" outlineLevel="0" max="2" min="2" style="0" width="32.14"/>
    <col collapsed="false" customWidth="true" hidden="false" outlineLevel="0" max="3" min="3" style="0" width="7.42"/>
    <col collapsed="false" customWidth="true" hidden="false" outlineLevel="0" max="4" min="4" style="0" width="14.57"/>
    <col collapsed="false" customWidth="true" hidden="false" outlineLevel="0" max="5" min="5" style="0" width="12.57"/>
    <col collapsed="false" customWidth="true" hidden="false" outlineLevel="0" max="6" min="6" style="0" width="15.14"/>
    <col collapsed="false" customWidth="true" hidden="false" outlineLevel="0" max="7" min="7" style="0" width="16"/>
    <col collapsed="false" customWidth="true" hidden="false" outlineLevel="0" max="8" min="8" style="0" width="17.13"/>
    <col collapsed="false" customWidth="true" hidden="false" outlineLevel="0" max="10" min="9" style="0" width="16.71"/>
    <col collapsed="false" customWidth="true" hidden="false" outlineLevel="0" max="12" min="11" style="0" width="13.86"/>
    <col collapsed="false" customWidth="true" hidden="false" outlineLevel="0" max="13" min="13" style="0" width="15.42"/>
    <col collapsed="false" customWidth="true" hidden="false" outlineLevel="0" max="14" min="14" style="0" width="21.71"/>
    <col collapsed="false" customWidth="true" hidden="false" outlineLevel="0" max="15" min="15" style="0" width="18.71"/>
    <col collapsed="false" customWidth="true" hidden="false" outlineLevel="0" max="16" min="16" style="0" width="19.86"/>
    <col collapsed="false" customWidth="true" hidden="false" outlineLevel="0" max="17" min="17" style="0" width="17"/>
    <col collapsed="false" customWidth="true" hidden="false" outlineLevel="0" max="18" min="18" style="0" width="18.43"/>
    <col collapsed="false" customWidth="true" hidden="false" outlineLevel="0" max="19" min="19" style="0" width="14.29"/>
    <col collapsed="false" customWidth="true" hidden="false" outlineLevel="0" max="1025" min="20" style="0" width="14.43"/>
  </cols>
  <sheetData>
    <row r="1" customFormat="false" ht="15.75" hidden="false" customHeight="true" outlineLevel="0" collapsed="false">
      <c r="A1" s="527" t="s">
        <v>360</v>
      </c>
      <c r="B1" s="527"/>
      <c r="C1" s="527"/>
      <c r="D1" s="556" t="s">
        <v>361</v>
      </c>
      <c r="E1" s="556" t="s">
        <v>362</v>
      </c>
      <c r="F1" s="556" t="s">
        <v>363</v>
      </c>
      <c r="G1" s="556" t="s">
        <v>364</v>
      </c>
      <c r="H1" s="556" t="s">
        <v>365</v>
      </c>
      <c r="I1" s="556" t="s">
        <v>366</v>
      </c>
      <c r="J1" s="556" t="s">
        <v>367</v>
      </c>
      <c r="K1" s="556" t="s">
        <v>368</v>
      </c>
      <c r="L1" s="556" t="s">
        <v>369</v>
      </c>
      <c r="M1" s="556" t="s">
        <v>370</v>
      </c>
      <c r="N1" s="556" t="s">
        <v>371</v>
      </c>
      <c r="O1" s="556" t="s">
        <v>372</v>
      </c>
      <c r="P1" s="556" t="s">
        <v>373</v>
      </c>
      <c r="Q1" s="556" t="s">
        <v>374</v>
      </c>
      <c r="R1" s="556" t="s">
        <v>375</v>
      </c>
      <c r="S1" s="556" t="s">
        <v>376</v>
      </c>
      <c r="T1" s="556" t="s">
        <v>191</v>
      </c>
      <c r="U1" s="556" t="s">
        <v>191</v>
      </c>
    </row>
    <row r="2" customFormat="false" ht="15.75" hidden="false" customHeight="true" outlineLevel="0" collapsed="false">
      <c r="A2" s="529" t="s">
        <v>342</v>
      </c>
      <c r="B2" s="557" t="s">
        <v>345</v>
      </c>
      <c r="C2" s="557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</row>
    <row r="3" customFormat="false" ht="15.75" hidden="false" customHeight="false" outlineLevel="0" collapsed="false">
      <c r="A3" s="529"/>
      <c r="B3" s="558" t="s">
        <v>320</v>
      </c>
      <c r="C3" s="558"/>
      <c r="D3" s="559" t="s">
        <v>377</v>
      </c>
      <c r="E3" s="559" t="s">
        <v>378</v>
      </c>
      <c r="F3" s="559" t="s">
        <v>379</v>
      </c>
      <c r="G3" s="559" t="s">
        <v>380</v>
      </c>
      <c r="H3" s="559" t="s">
        <v>381</v>
      </c>
      <c r="I3" s="559" t="s">
        <v>382</v>
      </c>
      <c r="J3" s="559" t="s">
        <v>383</v>
      </c>
      <c r="K3" s="559" t="s">
        <v>384</v>
      </c>
      <c r="L3" s="559" t="s">
        <v>385</v>
      </c>
      <c r="M3" s="559" t="s">
        <v>386</v>
      </c>
      <c r="N3" s="559" t="s">
        <v>387</v>
      </c>
      <c r="O3" s="559" t="s">
        <v>388</v>
      </c>
      <c r="P3" s="559" t="s">
        <v>389</v>
      </c>
      <c r="Q3" s="559" t="s">
        <v>390</v>
      </c>
      <c r="R3" s="559" t="s">
        <v>391</v>
      </c>
      <c r="S3" s="559" t="s">
        <v>392</v>
      </c>
      <c r="T3" s="559" t="s">
        <v>191</v>
      </c>
      <c r="U3" s="559" t="s">
        <v>191</v>
      </c>
    </row>
    <row r="4" customFormat="false" ht="15.75" hidden="false" customHeight="true" outlineLevel="0" collapsed="false">
      <c r="A4" s="560" t="s">
        <v>393</v>
      </c>
      <c r="B4" s="561" t="s">
        <v>394</v>
      </c>
      <c r="C4" s="562" t="s">
        <v>395</v>
      </c>
      <c r="D4" s="536" t="n">
        <v>9</v>
      </c>
      <c r="E4" s="536" t="n">
        <v>9</v>
      </c>
      <c r="F4" s="536" t="n">
        <v>8</v>
      </c>
      <c r="G4" s="536" t="n">
        <v>7</v>
      </c>
      <c r="H4" s="536" t="n">
        <v>2</v>
      </c>
      <c r="I4" s="536" t="n">
        <v>5</v>
      </c>
      <c r="J4" s="536" t="n">
        <v>6</v>
      </c>
      <c r="K4" s="536" t="n">
        <v>7</v>
      </c>
      <c r="L4" s="536" t="n">
        <v>10</v>
      </c>
      <c r="M4" s="536" t="n">
        <v>5</v>
      </c>
      <c r="N4" s="536" t="n">
        <v>8</v>
      </c>
      <c r="O4" s="536" t="n">
        <v>6</v>
      </c>
      <c r="P4" s="536" t="n">
        <v>0</v>
      </c>
      <c r="Q4" s="536" t="n">
        <v>0</v>
      </c>
      <c r="R4" s="536" t="n">
        <v>9</v>
      </c>
      <c r="S4" s="536" t="n">
        <v>0</v>
      </c>
      <c r="T4" s="536"/>
      <c r="U4" s="536"/>
    </row>
    <row r="5" customFormat="false" ht="15.75" hidden="false" customHeight="false" outlineLevel="0" collapsed="false">
      <c r="A5" s="560"/>
      <c r="B5" s="561"/>
      <c r="C5" s="563" t="s">
        <v>396</v>
      </c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</row>
    <row r="6" customFormat="false" ht="15.75" hidden="false" customHeight="false" outlineLevel="0" collapsed="false">
      <c r="A6" s="560"/>
      <c r="B6" s="561"/>
      <c r="C6" s="564" t="s">
        <v>397</v>
      </c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</row>
    <row r="7" customFormat="false" ht="15.75" hidden="false" customHeight="false" outlineLevel="0" collapsed="false">
      <c r="A7" s="560"/>
      <c r="B7" s="561"/>
      <c r="C7" s="563" t="s">
        <v>398</v>
      </c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</row>
    <row r="8" customFormat="false" ht="15.75" hidden="false" customHeight="true" outlineLevel="0" collapsed="false">
      <c r="A8" s="565" t="s">
        <v>399</v>
      </c>
      <c r="B8" s="566" t="s">
        <v>400</v>
      </c>
      <c r="C8" s="567" t="s">
        <v>395</v>
      </c>
      <c r="D8" s="568" t="n">
        <v>7</v>
      </c>
      <c r="E8" s="568" t="n">
        <v>7</v>
      </c>
      <c r="F8" s="568" t="n">
        <v>9</v>
      </c>
      <c r="G8" s="568" t="n">
        <v>7</v>
      </c>
      <c r="H8" s="568" t="n">
        <v>2</v>
      </c>
      <c r="I8" s="568" t="n">
        <v>5</v>
      </c>
      <c r="J8" s="568" t="n">
        <v>6</v>
      </c>
      <c r="K8" s="568" t="n">
        <v>6</v>
      </c>
      <c r="L8" s="568" t="n">
        <v>9</v>
      </c>
      <c r="M8" s="568" t="n">
        <v>6</v>
      </c>
      <c r="N8" s="568" t="n">
        <v>6</v>
      </c>
      <c r="O8" s="568" t="n">
        <v>6</v>
      </c>
      <c r="P8" s="568" t="n">
        <v>0</v>
      </c>
      <c r="Q8" s="568" t="n">
        <v>0</v>
      </c>
      <c r="R8" s="568" t="n">
        <v>9</v>
      </c>
      <c r="S8" s="568" t="n">
        <v>0</v>
      </c>
      <c r="T8" s="568"/>
      <c r="U8" s="568"/>
    </row>
    <row r="9" customFormat="false" ht="15.75" hidden="false" customHeight="false" outlineLevel="0" collapsed="false">
      <c r="A9" s="565"/>
      <c r="B9" s="565"/>
      <c r="C9" s="569" t="s">
        <v>396</v>
      </c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8"/>
      <c r="S9" s="568"/>
      <c r="T9" s="568"/>
      <c r="U9" s="568"/>
    </row>
    <row r="10" customFormat="false" ht="15.75" hidden="false" customHeight="false" outlineLevel="0" collapsed="false">
      <c r="A10" s="565"/>
      <c r="B10" s="565"/>
      <c r="C10" s="570" t="s">
        <v>397</v>
      </c>
      <c r="D10" s="568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568"/>
      <c r="R10" s="568"/>
      <c r="S10" s="568"/>
      <c r="T10" s="568"/>
      <c r="U10" s="568"/>
    </row>
    <row r="11" customFormat="false" ht="15.75" hidden="false" customHeight="true" outlineLevel="0" collapsed="false">
      <c r="A11" s="565"/>
      <c r="B11" s="565"/>
      <c r="C11" s="569" t="s">
        <v>398</v>
      </c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</row>
    <row r="12" customFormat="false" ht="15.75" hidden="false" customHeight="false" outlineLevel="0" collapsed="false">
      <c r="A12" s="565"/>
      <c r="B12" s="565"/>
      <c r="C12" s="569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</row>
    <row r="13" customFormat="false" ht="15.75" hidden="false" customHeight="true" outlineLevel="0" collapsed="false">
      <c r="A13" s="571" t="s">
        <v>401</v>
      </c>
      <c r="B13" s="572" t="s">
        <v>402</v>
      </c>
      <c r="C13" s="562" t="s">
        <v>395</v>
      </c>
      <c r="D13" s="573" t="n">
        <v>8</v>
      </c>
      <c r="E13" s="573" t="n">
        <v>8</v>
      </c>
      <c r="F13" s="573" t="n">
        <v>7</v>
      </c>
      <c r="G13" s="573" t="n">
        <v>6</v>
      </c>
      <c r="H13" s="573" t="n">
        <v>2</v>
      </c>
      <c r="I13" s="573" t="n">
        <v>2</v>
      </c>
      <c r="J13" s="573" t="n">
        <v>6</v>
      </c>
      <c r="K13" s="573" t="n">
        <v>6</v>
      </c>
      <c r="L13" s="573" t="n">
        <v>10</v>
      </c>
      <c r="M13" s="573" t="n">
        <v>3</v>
      </c>
      <c r="N13" s="573" t="n">
        <v>8</v>
      </c>
      <c r="O13" s="573" t="n">
        <v>6</v>
      </c>
      <c r="P13" s="573" t="n">
        <v>0</v>
      </c>
      <c r="Q13" s="573" t="n">
        <v>0</v>
      </c>
      <c r="R13" s="573" t="n">
        <v>9</v>
      </c>
      <c r="S13" s="573" t="n">
        <v>0</v>
      </c>
      <c r="T13" s="573"/>
      <c r="U13" s="573"/>
    </row>
    <row r="14" customFormat="false" ht="15.75" hidden="false" customHeight="false" outlineLevel="0" collapsed="false">
      <c r="A14" s="571"/>
      <c r="B14" s="574" t="s">
        <v>403</v>
      </c>
      <c r="C14" s="563" t="s">
        <v>396</v>
      </c>
      <c r="D14" s="568" t="n">
        <v>8</v>
      </c>
      <c r="E14" s="568" t="n">
        <v>8</v>
      </c>
      <c r="F14" s="568" t="n">
        <v>7</v>
      </c>
      <c r="G14" s="568" t="n">
        <v>6</v>
      </c>
      <c r="H14" s="568" t="n">
        <v>2</v>
      </c>
      <c r="I14" s="568" t="n">
        <v>2</v>
      </c>
      <c r="J14" s="568" t="n">
        <v>6</v>
      </c>
      <c r="K14" s="568" t="n">
        <v>6</v>
      </c>
      <c r="L14" s="568" t="n">
        <v>10</v>
      </c>
      <c r="M14" s="568" t="n">
        <v>3</v>
      </c>
      <c r="N14" s="568" t="n">
        <v>8</v>
      </c>
      <c r="O14" s="568" t="n">
        <v>6</v>
      </c>
      <c r="P14" s="568" t="n">
        <v>0</v>
      </c>
      <c r="Q14" s="568" t="n">
        <v>0</v>
      </c>
      <c r="R14" s="568" t="n">
        <v>9</v>
      </c>
      <c r="S14" s="568" t="n">
        <v>0</v>
      </c>
      <c r="T14" s="568"/>
      <c r="U14" s="568"/>
    </row>
    <row r="15" customFormat="false" ht="15.75" hidden="false" customHeight="false" outlineLevel="0" collapsed="false">
      <c r="A15" s="571"/>
      <c r="B15" s="575" t="s">
        <v>404</v>
      </c>
      <c r="C15" s="576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</row>
    <row r="16" customFormat="false" ht="15.75" hidden="false" customHeight="false" outlineLevel="0" collapsed="false">
      <c r="A16" s="571"/>
      <c r="B16" s="577" t="s">
        <v>405</v>
      </c>
      <c r="C16" s="576" t="s">
        <v>397</v>
      </c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</row>
    <row r="17" customFormat="false" ht="15.75" hidden="false" customHeight="false" outlineLevel="0" collapsed="false">
      <c r="A17" s="571"/>
      <c r="B17" s="572" t="s">
        <v>406</v>
      </c>
      <c r="C17" s="563" t="s">
        <v>398</v>
      </c>
      <c r="D17" s="573" t="n">
        <v>8</v>
      </c>
      <c r="E17" s="573" t="n">
        <v>8</v>
      </c>
      <c r="F17" s="573" t="n">
        <v>7</v>
      </c>
      <c r="G17" s="573" t="n">
        <v>6</v>
      </c>
      <c r="H17" s="573" t="n">
        <v>2</v>
      </c>
      <c r="I17" s="573" t="n">
        <v>2</v>
      </c>
      <c r="J17" s="573" t="n">
        <v>6</v>
      </c>
      <c r="K17" s="573" t="n">
        <v>6</v>
      </c>
      <c r="L17" s="573" t="n">
        <v>10</v>
      </c>
      <c r="M17" s="573" t="n">
        <v>3</v>
      </c>
      <c r="N17" s="573" t="n">
        <v>8</v>
      </c>
      <c r="O17" s="573" t="n">
        <v>6</v>
      </c>
      <c r="P17" s="573" t="n">
        <v>0</v>
      </c>
      <c r="Q17" s="573" t="n">
        <v>0</v>
      </c>
      <c r="R17" s="573" t="n">
        <v>9</v>
      </c>
      <c r="S17" s="573" t="n">
        <v>0</v>
      </c>
      <c r="T17" s="573"/>
      <c r="U17" s="573"/>
    </row>
    <row r="18" customFormat="false" ht="15.75" hidden="false" customHeight="false" outlineLevel="0" collapsed="false">
      <c r="A18" s="578" t="s">
        <v>407</v>
      </c>
      <c r="B18" s="578"/>
      <c r="C18" s="579"/>
      <c r="D18" s="580" t="n">
        <f aca="false">AVERAGE(D4:D17)-D19</f>
        <v>8</v>
      </c>
      <c r="E18" s="580" t="n">
        <f aca="false">AVERAGE(E4:E17)-E19</f>
        <v>8</v>
      </c>
      <c r="F18" s="580" t="n">
        <f aca="false">AVERAGE(F4:F17)-F19</f>
        <v>7.6</v>
      </c>
      <c r="G18" s="580" t="n">
        <f aca="false">AVERAGE(G4:G17)-G19</f>
        <v>6.4</v>
      </c>
      <c r="H18" s="580" t="n">
        <f aca="false">AVERAGE(H4:H17)-H19</f>
        <v>0</v>
      </c>
      <c r="I18" s="580" t="n">
        <f aca="false">AVERAGE(I4:I17)-I19</f>
        <v>0.2</v>
      </c>
      <c r="J18" s="580" t="n">
        <f aca="false">AVERAGE(J4:J17)-J19</f>
        <v>6</v>
      </c>
      <c r="K18" s="580" t="n">
        <f aca="false">AVERAGE(K4:K17)-K19</f>
        <v>6.2</v>
      </c>
      <c r="L18" s="580" t="n">
        <f aca="false">AVERAGE(L4:L17)-L19</f>
        <v>9.8</v>
      </c>
      <c r="M18" s="580" t="n">
        <f aca="false">AVERAGE(M4:M17)-M19</f>
        <v>4</v>
      </c>
      <c r="N18" s="580" t="n">
        <f aca="false">AVERAGE(N4:N17)-N19</f>
        <v>7.6</v>
      </c>
      <c r="O18" s="580" t="n">
        <f aca="false">AVERAGE(O4:O17)-O19</f>
        <v>6</v>
      </c>
      <c r="P18" s="580" t="n">
        <f aca="false">AVERAGE(P4:P17)-P19</f>
        <v>0</v>
      </c>
      <c r="Q18" s="580" t="n">
        <f aca="false">AVERAGE(Q4:Q17)-Q19</f>
        <v>0</v>
      </c>
      <c r="R18" s="580" t="n">
        <f aca="false">AVERAGE(R4:R17)-R19</f>
        <v>9</v>
      </c>
      <c r="S18" s="580" t="n">
        <f aca="false">AVERAGE(S4:S17)-S19</f>
        <v>0</v>
      </c>
      <c r="T18" s="580" t="e">
        <f aca="false">AVERAGE(T4:T17)-T19</f>
        <v>#DIV/0!</v>
      </c>
      <c r="U18" s="580" t="e">
        <f aca="false">AVERAGE(U4:U17)-U19</f>
        <v>#DIV/0!</v>
      </c>
    </row>
    <row r="19" customFormat="false" ht="15.75" hidden="false" customHeight="false" outlineLevel="0" collapsed="false">
      <c r="A19" s="581" t="s">
        <v>408</v>
      </c>
      <c r="B19" s="581"/>
      <c r="C19" s="582" t="s">
        <v>409</v>
      </c>
      <c r="D19" s="583"/>
      <c r="E19" s="583"/>
      <c r="F19" s="583"/>
      <c r="G19" s="583"/>
      <c r="H19" s="583" t="n">
        <v>2</v>
      </c>
      <c r="I19" s="583" t="n">
        <v>3</v>
      </c>
      <c r="J19" s="583"/>
      <c r="K19" s="583"/>
      <c r="L19" s="583"/>
      <c r="M19" s="583"/>
      <c r="N19" s="583"/>
      <c r="O19" s="583"/>
      <c r="P19" s="583"/>
      <c r="Q19" s="583"/>
      <c r="R19" s="583"/>
      <c r="S19" s="583"/>
      <c r="T19" s="583"/>
      <c r="U19" s="583"/>
    </row>
    <row r="20" customFormat="false" ht="15.75" hidden="false" customHeight="false" outlineLevel="0" collapsed="false">
      <c r="A20" s="584"/>
      <c r="B20" s="584"/>
    </row>
    <row r="21" customFormat="false" ht="15.75" hidden="false" customHeight="false" outlineLevel="0" collapsed="false">
      <c r="A21" s="585"/>
      <c r="B21" s="585"/>
    </row>
    <row r="22" customFormat="false" ht="15.75" hidden="false" customHeight="false" outlineLevel="0" collapsed="false">
      <c r="A22" s="586"/>
      <c r="B22" s="587"/>
    </row>
  </sheetData>
  <mergeCells count="84">
    <mergeCell ref="A1:C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A2:A3"/>
    <mergeCell ref="B2:C2"/>
    <mergeCell ref="B3:C3"/>
    <mergeCell ref="A4:A7"/>
    <mergeCell ref="B4:B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A8:A12"/>
    <mergeCell ref="B8:B12"/>
    <mergeCell ref="D8:D12"/>
    <mergeCell ref="E8:E12"/>
    <mergeCell ref="F8:F12"/>
    <mergeCell ref="G8:G12"/>
    <mergeCell ref="H8:H12"/>
    <mergeCell ref="I8:I12"/>
    <mergeCell ref="J8:J12"/>
    <mergeCell ref="K8:K12"/>
    <mergeCell ref="L8:L12"/>
    <mergeCell ref="M8:M12"/>
    <mergeCell ref="N8:N12"/>
    <mergeCell ref="O8:O12"/>
    <mergeCell ref="P8:P12"/>
    <mergeCell ref="Q8:Q12"/>
    <mergeCell ref="R8:R12"/>
    <mergeCell ref="S8:S12"/>
    <mergeCell ref="T8:T12"/>
    <mergeCell ref="U8:U12"/>
    <mergeCell ref="C11:C12"/>
    <mergeCell ref="A13:A17"/>
    <mergeCell ref="D14:D16"/>
    <mergeCell ref="E14:E16"/>
    <mergeCell ref="F14:F16"/>
    <mergeCell ref="G14:G16"/>
    <mergeCell ref="H14:H16"/>
    <mergeCell ref="I14:I16"/>
    <mergeCell ref="J14:J16"/>
    <mergeCell ref="K14:K16"/>
    <mergeCell ref="L14:L16"/>
    <mergeCell ref="M14:M16"/>
    <mergeCell ref="N14:N16"/>
    <mergeCell ref="O14:O16"/>
    <mergeCell ref="P14:P16"/>
    <mergeCell ref="Q14:Q16"/>
    <mergeCell ref="R14:R16"/>
    <mergeCell ref="S14:S16"/>
    <mergeCell ref="T14:T16"/>
    <mergeCell ref="U14:U16"/>
    <mergeCell ref="A18:B18"/>
    <mergeCell ref="A19:B19"/>
  </mergeCells>
  <conditionalFormatting sqref="D4:U18">
    <cfRule type="cellIs" priority="2" operator="greaterThan" aboveAverage="0" equalAverage="0" bottom="0" percent="0" rank="0" text="" dxfId="0">
      <formula>10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EA9999"/>
    <pageSetUpPr fitToPage="false"/>
  </sheetPr>
  <dimension ref="A1:U2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D4" activeCellId="0" sqref="D4"/>
    </sheetView>
  </sheetViews>
  <sheetFormatPr defaultRowHeight="15.75" outlineLevelRow="0" outlineLevelCol="0"/>
  <cols>
    <col collapsed="false" customWidth="true" hidden="false" outlineLevel="0" max="1" min="1" style="0" width="20.86"/>
    <col collapsed="false" customWidth="true" hidden="false" outlineLevel="0" max="2" min="2" style="0" width="42.86"/>
    <col collapsed="false" customWidth="true" hidden="false" outlineLevel="0" max="3" min="3" style="0" width="7.42"/>
    <col collapsed="false" customWidth="true" hidden="false" outlineLevel="0" max="4" min="4" style="0" width="14.29"/>
    <col collapsed="false" customWidth="true" hidden="false" outlineLevel="0" max="5" min="5" style="0" width="13.57"/>
    <col collapsed="false" customWidth="true" hidden="false" outlineLevel="0" max="6" min="6" style="0" width="14.57"/>
    <col collapsed="false" customWidth="true" hidden="false" outlineLevel="0" max="7" min="7" style="0" width="15.87"/>
    <col collapsed="false" customWidth="true" hidden="false" outlineLevel="0" max="8" min="8" style="0" width="14.29"/>
    <col collapsed="false" customWidth="true" hidden="false" outlineLevel="0" max="10" min="9" style="0" width="16.14"/>
    <col collapsed="false" customWidth="true" hidden="false" outlineLevel="0" max="11" min="11" style="0" width="12.86"/>
    <col collapsed="false" customWidth="true" hidden="false" outlineLevel="0" max="12" min="12" style="0" width="16.29"/>
    <col collapsed="false" customWidth="true" hidden="false" outlineLevel="0" max="13" min="13" style="0" width="13.7"/>
    <col collapsed="false" customWidth="true" hidden="false" outlineLevel="0" max="14" min="14" style="0" width="21.71"/>
    <col collapsed="false" customWidth="true" hidden="false" outlineLevel="0" max="15" min="15" style="0" width="16.43"/>
    <col collapsed="false" customWidth="true" hidden="false" outlineLevel="0" max="16" min="16" style="0" width="19.14"/>
    <col collapsed="false" customWidth="true" hidden="false" outlineLevel="0" max="17" min="17" style="0" width="17"/>
    <col collapsed="false" customWidth="true" hidden="false" outlineLevel="0" max="18" min="18" style="0" width="14.14"/>
    <col collapsed="false" customWidth="true" hidden="false" outlineLevel="0" max="1025" min="19" style="0" width="14.43"/>
  </cols>
  <sheetData>
    <row r="1" customFormat="false" ht="30.75" hidden="false" customHeight="true" outlineLevel="0" collapsed="false">
      <c r="A1" s="527" t="s">
        <v>410</v>
      </c>
      <c r="B1" s="527"/>
      <c r="C1" s="527"/>
      <c r="D1" s="528" t="str">
        <f aca="false">'Mem. escrita C'!D1</f>
        <v>Cuestión de personalidad</v>
      </c>
      <c r="E1" s="528" t="str">
        <f aca="false">'Mem. escrita C'!E1</f>
        <v>Moviment artístic</v>
      </c>
      <c r="F1" s="528" t="str">
        <f aca="false">'Mem. escrita C'!F1</f>
        <v>Els somnis</v>
      </c>
      <c r="G1" s="528" t="str">
        <f aca="false">'Mem. escrita C'!G1</f>
        <v>Vegetarianisme: Millor qualitat de vida</v>
      </c>
      <c r="H1" s="528" t="str">
        <f aca="false">'Mem. escrita C'!H1</f>
        <v>Les drogues a l'Institut Montgròs</v>
      </c>
      <c r="I1" s="528" t="str">
        <f aca="false">'Mem. escrita C'!I1</f>
        <v>Ha ido a peor la juventud</v>
      </c>
      <c r="J1" s="528" t="str">
        <f aca="false">'Mem. escrita C'!J1</f>
        <v>¿Por qué los adolescentes siguen la moda?</v>
      </c>
      <c r="K1" s="528" t="str">
        <f aca="false">'Mem. escrita C'!K1</f>
        <v>La moda</v>
      </c>
      <c r="L1" s="528" t="str">
        <f aca="false">'Mem. escrita C'!L1</f>
        <v>Fora del sistema: Els Okupes</v>
      </c>
      <c r="M1" s="528" t="str">
        <f aca="false">'Mem. escrita C'!M1</f>
        <v>Esports electrònics</v>
      </c>
      <c r="N1" s="528" t="str">
        <f aca="false">'Mem. escrita C'!N1</f>
        <v>Como ha cambiado la tecnologia en estos últimos 20 años</v>
      </c>
      <c r="O1" s="528" t="str">
        <f aca="false">'Mem. escrita C'!O1</f>
        <v>Las enfermedades mentales</v>
      </c>
      <c r="P1" s="528" t="str">
        <f aca="false">'Mem. escrita C'!P1</f>
        <v>Avances tecnológicos en los últimos 30 años</v>
      </c>
      <c r="Q1" s="528" t="str">
        <f aca="false">'Mem. escrita C'!Q1</f>
        <v>Violencia de género</v>
      </c>
      <c r="R1" s="528" t="str">
        <f aca="false">'Mem. escrita C'!R1</f>
        <v>Piratería de música y audiovisuales</v>
      </c>
      <c r="S1" s="528" t="str">
        <f aca="false">'Mem. escrita C'!S1</f>
        <v>Les addiccions a les pantalles</v>
      </c>
      <c r="T1" s="528" t="str">
        <f aca="false">'Mem. escrita C'!T1</f>
        <v>-</v>
      </c>
      <c r="U1" s="528" t="str">
        <f aca="false">'Mem. escrita C'!U1</f>
        <v>-</v>
      </c>
    </row>
    <row r="2" customFormat="false" ht="15.75" hidden="false" customHeight="true" outlineLevel="0" collapsed="false">
      <c r="A2" s="529" t="s">
        <v>342</v>
      </c>
      <c r="B2" s="530" t="s">
        <v>345</v>
      </c>
      <c r="C2" s="530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</row>
    <row r="3" customFormat="false" ht="15.75" hidden="false" customHeight="false" outlineLevel="0" collapsed="false">
      <c r="A3" s="529"/>
      <c r="B3" s="531" t="s">
        <v>320</v>
      </c>
      <c r="C3" s="531"/>
      <c r="D3" s="532" t="str">
        <f aca="false">'Mem. escrita C'!D3</f>
        <v>Miriam Pujol, Lola Quevedo</v>
      </c>
      <c r="E3" s="532" t="str">
        <f aca="false">'Mem. escrita C'!E3</f>
        <v>Bibi Otsen, Jessica Land</v>
      </c>
      <c r="F3" s="532" t="str">
        <f aca="false">'Mem. escrita C'!F3</f>
        <v>Aida Behrendt, Aida Centellas</v>
      </c>
      <c r="G3" s="532" t="str">
        <f aca="false">'Mem. escrita C'!G3</f>
        <v>Karina Salas, Mireia Moncada</v>
      </c>
      <c r="H3" s="532" t="str">
        <f aca="false">'Mem. escrita C'!H3</f>
        <v>Jaume Valdés, Roger Abella</v>
      </c>
      <c r="I3" s="532" t="str">
        <f aca="false">'Mem. escrita C'!I3</f>
        <v>Samuel Martínez, Oliver Maule</v>
      </c>
      <c r="J3" s="532" t="str">
        <f aca="false">'Mem. escrita C'!J3</f>
        <v>Zainab Azhgar, Carla Carreras</v>
      </c>
      <c r="K3" s="532" t="str">
        <f aca="false">'Mem. escrita C'!K3</f>
        <v>Aleix Díaz, Alba Sánchez</v>
      </c>
      <c r="L3" s="532" t="str">
        <f aca="false">'Mem. escrita C'!L3</f>
        <v>Marta Abellán, Nuria Carnicer</v>
      </c>
      <c r="M3" s="532" t="str">
        <f aca="false">'Mem. escrita C'!M3</f>
        <v>Marco Anoro, Thiago Silva</v>
      </c>
      <c r="N3" s="532" t="str">
        <f aca="false">'Mem. escrita C'!N3</f>
        <v>Joan Riera, Julio Carrillo</v>
      </c>
      <c r="O3" s="532" t="str">
        <f aca="false">'Mem. escrita C'!O3</f>
        <v>Alejandro Iglesias, Valerie Galindo</v>
      </c>
      <c r="P3" s="532" t="str">
        <f aca="false">'Mem. escrita C'!P3</f>
        <v>Marc Montero</v>
      </c>
      <c r="Q3" s="532" t="str">
        <f aca="false">'Mem. escrita C'!Q3</f>
        <v>Mariam El Azzaoui, Abigail Ricalde</v>
      </c>
      <c r="R3" s="532" t="str">
        <f aca="false">'Mem. escrita C'!R3</f>
        <v>Melika</v>
      </c>
      <c r="S3" s="532" t="str">
        <f aca="false">'Mem. escrita C'!S3</f>
        <v>Fabrizio Rocha</v>
      </c>
      <c r="T3" s="532" t="str">
        <f aca="false">'Mem. escrita C'!T3</f>
        <v>-</v>
      </c>
      <c r="U3" s="532" t="str">
        <f aca="false">'Mem. escrita C'!U3</f>
        <v>-</v>
      </c>
    </row>
    <row r="4" customFormat="false" ht="15.75" hidden="false" customHeight="true" outlineLevel="0" collapsed="false">
      <c r="A4" s="588" t="s">
        <v>411</v>
      </c>
      <c r="B4" s="589" t="s">
        <v>412</v>
      </c>
      <c r="C4" s="590" t="s">
        <v>413</v>
      </c>
      <c r="D4" s="536" t="n">
        <v>5</v>
      </c>
      <c r="E4" s="536" t="n">
        <v>5</v>
      </c>
      <c r="F4" s="536" t="n">
        <v>4</v>
      </c>
      <c r="G4" s="536" t="n">
        <v>5</v>
      </c>
      <c r="H4" s="536" t="n">
        <v>3</v>
      </c>
      <c r="I4" s="536" t="n">
        <v>3</v>
      </c>
      <c r="J4" s="536" t="n">
        <v>3</v>
      </c>
      <c r="K4" s="536" t="n">
        <v>4</v>
      </c>
      <c r="L4" s="536" t="n">
        <v>6</v>
      </c>
      <c r="M4" s="536" t="n">
        <v>6</v>
      </c>
      <c r="N4" s="536" t="n">
        <v>5</v>
      </c>
      <c r="O4" s="536" t="n">
        <v>4</v>
      </c>
      <c r="P4" s="536" t="n">
        <v>4</v>
      </c>
      <c r="Q4" s="536"/>
      <c r="R4" s="536" t="n">
        <v>5</v>
      </c>
      <c r="S4" s="536" t="n">
        <v>1</v>
      </c>
      <c r="T4" s="536"/>
      <c r="U4" s="536"/>
    </row>
    <row r="5" customFormat="false" ht="15.75" hidden="false" customHeight="false" outlineLevel="0" collapsed="false">
      <c r="A5" s="588"/>
      <c r="B5" s="591" t="s">
        <v>414</v>
      </c>
      <c r="C5" s="592" t="s">
        <v>222</v>
      </c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</row>
    <row r="6" customFormat="false" ht="15.75" hidden="false" customHeight="false" outlineLevel="0" collapsed="false">
      <c r="A6" s="588"/>
      <c r="B6" s="591" t="s">
        <v>415</v>
      </c>
      <c r="C6" s="592" t="s">
        <v>416</v>
      </c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</row>
    <row r="7" customFormat="false" ht="15.75" hidden="false" customHeight="false" outlineLevel="0" collapsed="false">
      <c r="A7" s="588"/>
      <c r="B7" s="593" t="s">
        <v>417</v>
      </c>
      <c r="C7" s="592" t="s">
        <v>418</v>
      </c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</row>
    <row r="8" customFormat="false" ht="15.75" hidden="false" customHeight="true" outlineLevel="0" collapsed="false">
      <c r="A8" s="594" t="s">
        <v>419</v>
      </c>
      <c r="B8" s="595" t="s">
        <v>420</v>
      </c>
      <c r="C8" s="596" t="s">
        <v>413</v>
      </c>
      <c r="D8" s="597" t="n">
        <v>5</v>
      </c>
      <c r="E8" s="597" t="n">
        <v>3</v>
      </c>
      <c r="F8" s="597" t="n">
        <v>4</v>
      </c>
      <c r="G8" s="597" t="n">
        <v>4</v>
      </c>
      <c r="H8" s="597" t="n">
        <v>3</v>
      </c>
      <c r="I8" s="597" t="n">
        <v>1</v>
      </c>
      <c r="J8" s="597" t="n">
        <v>2</v>
      </c>
      <c r="K8" s="597" t="n">
        <v>4</v>
      </c>
      <c r="L8" s="597" t="n">
        <v>5</v>
      </c>
      <c r="M8" s="597" t="n">
        <v>5</v>
      </c>
      <c r="N8" s="597" t="n">
        <v>3</v>
      </c>
      <c r="O8" s="597" t="n">
        <v>4</v>
      </c>
      <c r="P8" s="597" t="n">
        <v>3</v>
      </c>
      <c r="Q8" s="597"/>
      <c r="R8" s="597" t="n">
        <v>4</v>
      </c>
      <c r="S8" s="597" t="n">
        <v>2</v>
      </c>
      <c r="T8" s="597"/>
      <c r="U8" s="597"/>
    </row>
    <row r="9" customFormat="false" ht="15.75" hidden="false" customHeight="false" outlineLevel="0" collapsed="false">
      <c r="A9" s="594"/>
      <c r="B9" s="595" t="s">
        <v>421</v>
      </c>
      <c r="C9" s="596" t="s">
        <v>222</v>
      </c>
      <c r="D9" s="597"/>
      <c r="E9" s="597"/>
      <c r="F9" s="597"/>
      <c r="G9" s="597"/>
      <c r="H9" s="597"/>
      <c r="I9" s="597"/>
      <c r="J9" s="597"/>
      <c r="K9" s="597"/>
      <c r="L9" s="597"/>
      <c r="M9" s="597"/>
      <c r="N9" s="597"/>
      <c r="O9" s="597"/>
      <c r="P9" s="597"/>
      <c r="Q9" s="597"/>
      <c r="R9" s="597"/>
      <c r="S9" s="597"/>
      <c r="T9" s="597"/>
      <c r="U9" s="597"/>
    </row>
    <row r="10" customFormat="false" ht="15.75" hidden="false" customHeight="false" outlineLevel="0" collapsed="false">
      <c r="A10" s="594"/>
      <c r="B10" s="595" t="s">
        <v>422</v>
      </c>
      <c r="C10" s="596" t="s">
        <v>416</v>
      </c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/>
    </row>
    <row r="11" customFormat="false" ht="15.75" hidden="false" customHeight="false" outlineLevel="0" collapsed="false">
      <c r="A11" s="594"/>
      <c r="B11" s="598" t="s">
        <v>423</v>
      </c>
      <c r="C11" s="596" t="s">
        <v>418</v>
      </c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7"/>
      <c r="R11" s="597"/>
      <c r="S11" s="597"/>
      <c r="T11" s="597"/>
      <c r="U11" s="597"/>
    </row>
    <row r="12" customFormat="false" ht="15.75" hidden="false" customHeight="true" outlineLevel="0" collapsed="false">
      <c r="A12" s="588" t="s">
        <v>424</v>
      </c>
      <c r="B12" s="589" t="s">
        <v>425</v>
      </c>
      <c r="C12" s="590" t="s">
        <v>413</v>
      </c>
      <c r="D12" s="536" t="n">
        <v>5</v>
      </c>
      <c r="E12" s="536" t="n">
        <v>4</v>
      </c>
      <c r="F12" s="536" t="n">
        <v>4</v>
      </c>
      <c r="G12" s="536" t="n">
        <v>3</v>
      </c>
      <c r="H12" s="536" t="n">
        <v>4</v>
      </c>
      <c r="I12" s="536" t="n">
        <v>0</v>
      </c>
      <c r="J12" s="536" t="n">
        <v>2</v>
      </c>
      <c r="K12" s="536" t="n">
        <v>4</v>
      </c>
      <c r="L12" s="536" t="n">
        <v>4</v>
      </c>
      <c r="M12" s="536" t="n">
        <v>6</v>
      </c>
      <c r="N12" s="536" t="n">
        <v>4</v>
      </c>
      <c r="O12" s="536" t="n">
        <v>4</v>
      </c>
      <c r="P12" s="536" t="n">
        <v>2</v>
      </c>
      <c r="Q12" s="536"/>
      <c r="R12" s="536" t="n">
        <v>6</v>
      </c>
      <c r="S12" s="536" t="n">
        <v>1</v>
      </c>
      <c r="T12" s="536"/>
      <c r="U12" s="536"/>
    </row>
    <row r="13" customFormat="false" ht="15.75" hidden="false" customHeight="false" outlineLevel="0" collapsed="false">
      <c r="A13" s="588"/>
      <c r="B13" s="591" t="s">
        <v>426</v>
      </c>
      <c r="C13" s="592" t="s">
        <v>222</v>
      </c>
      <c r="D13" s="536"/>
      <c r="E13" s="536"/>
      <c r="F13" s="536"/>
      <c r="G13" s="536"/>
      <c r="H13" s="536"/>
      <c r="I13" s="536"/>
      <c r="J13" s="536"/>
      <c r="K13" s="536"/>
      <c r="L13" s="536"/>
      <c r="M13" s="536"/>
      <c r="N13" s="536"/>
      <c r="O13" s="536"/>
      <c r="P13" s="536"/>
      <c r="Q13" s="536"/>
      <c r="R13" s="536"/>
      <c r="S13" s="536"/>
      <c r="T13" s="536"/>
      <c r="U13" s="536"/>
    </row>
    <row r="14" customFormat="false" ht="15.75" hidden="false" customHeight="false" outlineLevel="0" collapsed="false">
      <c r="A14" s="588"/>
      <c r="B14" s="591" t="s">
        <v>427</v>
      </c>
      <c r="C14" s="592" t="s">
        <v>416</v>
      </c>
      <c r="D14" s="536"/>
      <c r="E14" s="536"/>
      <c r="F14" s="536"/>
      <c r="G14" s="536"/>
      <c r="H14" s="536"/>
      <c r="I14" s="536"/>
      <c r="J14" s="536"/>
      <c r="K14" s="536"/>
      <c r="L14" s="536"/>
      <c r="M14" s="536"/>
      <c r="N14" s="536"/>
      <c r="O14" s="536"/>
      <c r="P14" s="536"/>
      <c r="Q14" s="536"/>
      <c r="R14" s="536"/>
      <c r="S14" s="536"/>
      <c r="T14" s="536"/>
      <c r="U14" s="536"/>
    </row>
    <row r="15" customFormat="false" ht="15.75" hidden="false" customHeight="false" outlineLevel="0" collapsed="false">
      <c r="A15" s="588"/>
      <c r="B15" s="593" t="s">
        <v>428</v>
      </c>
      <c r="C15" s="592" t="s">
        <v>418</v>
      </c>
      <c r="D15" s="536"/>
      <c r="E15" s="536"/>
      <c r="F15" s="536"/>
      <c r="G15" s="536"/>
      <c r="H15" s="536"/>
      <c r="I15" s="536"/>
      <c r="J15" s="536"/>
      <c r="K15" s="536"/>
      <c r="L15" s="536"/>
      <c r="M15" s="536"/>
      <c r="N15" s="536"/>
      <c r="O15" s="536"/>
      <c r="P15" s="536"/>
      <c r="Q15" s="536"/>
      <c r="R15" s="536"/>
      <c r="S15" s="536"/>
      <c r="T15" s="536"/>
      <c r="U15" s="536"/>
    </row>
    <row r="16" customFormat="false" ht="15.75" hidden="false" customHeight="true" outlineLevel="0" collapsed="false">
      <c r="A16" s="594" t="s">
        <v>429</v>
      </c>
      <c r="B16" s="595" t="s">
        <v>430</v>
      </c>
      <c r="C16" s="596" t="s">
        <v>413</v>
      </c>
      <c r="D16" s="599" t="n">
        <v>3</v>
      </c>
      <c r="E16" s="599" t="n">
        <v>6</v>
      </c>
      <c r="F16" s="599" t="n">
        <v>4</v>
      </c>
      <c r="G16" s="599" t="n">
        <v>4</v>
      </c>
      <c r="H16" s="599" t="n">
        <v>3</v>
      </c>
      <c r="I16" s="599" t="n">
        <v>3</v>
      </c>
      <c r="J16" s="599" t="n">
        <v>2</v>
      </c>
      <c r="K16" s="599" t="n">
        <v>5</v>
      </c>
      <c r="L16" s="599" t="n">
        <v>3</v>
      </c>
      <c r="M16" s="599" t="n">
        <v>6</v>
      </c>
      <c r="N16" s="599" t="n">
        <v>4</v>
      </c>
      <c r="O16" s="599" t="n">
        <v>5</v>
      </c>
      <c r="P16" s="599" t="n">
        <v>2</v>
      </c>
      <c r="Q16" s="599"/>
      <c r="R16" s="599" t="n">
        <v>5</v>
      </c>
      <c r="S16" s="599" t="n">
        <v>3</v>
      </c>
      <c r="T16" s="599"/>
      <c r="U16" s="599"/>
    </row>
    <row r="17" customFormat="false" ht="15.75" hidden="false" customHeight="false" outlineLevel="0" collapsed="false">
      <c r="A17" s="594"/>
      <c r="B17" s="595" t="s">
        <v>431</v>
      </c>
      <c r="C17" s="596" t="s">
        <v>222</v>
      </c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9"/>
      <c r="O17" s="599"/>
      <c r="P17" s="599"/>
      <c r="Q17" s="599"/>
      <c r="R17" s="599"/>
      <c r="S17" s="599"/>
      <c r="T17" s="599"/>
      <c r="U17" s="599"/>
    </row>
    <row r="18" customFormat="false" ht="15.75" hidden="false" customHeight="false" outlineLevel="0" collapsed="false">
      <c r="A18" s="594"/>
      <c r="B18" s="595" t="s">
        <v>432</v>
      </c>
      <c r="C18" s="596" t="s">
        <v>416</v>
      </c>
      <c r="D18" s="599"/>
      <c r="E18" s="599"/>
      <c r="F18" s="599"/>
      <c r="G18" s="599"/>
      <c r="H18" s="599"/>
      <c r="I18" s="599"/>
      <c r="J18" s="599"/>
      <c r="K18" s="599"/>
      <c r="L18" s="599"/>
      <c r="M18" s="599"/>
      <c r="N18" s="599"/>
      <c r="O18" s="599"/>
      <c r="P18" s="599"/>
      <c r="Q18" s="599"/>
      <c r="R18" s="599"/>
      <c r="S18" s="599"/>
      <c r="T18" s="599"/>
      <c r="U18" s="599"/>
    </row>
    <row r="19" customFormat="false" ht="15.75" hidden="false" customHeight="false" outlineLevel="0" collapsed="false">
      <c r="A19" s="594"/>
      <c r="B19" s="598" t="s">
        <v>433</v>
      </c>
      <c r="C19" s="596" t="s">
        <v>418</v>
      </c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9"/>
      <c r="O19" s="599"/>
      <c r="P19" s="599"/>
      <c r="Q19" s="599"/>
      <c r="R19" s="599"/>
      <c r="S19" s="599"/>
      <c r="T19" s="599"/>
      <c r="U19" s="599"/>
    </row>
    <row r="20" customFormat="false" ht="15.75" hidden="false" customHeight="true" outlineLevel="0" collapsed="false">
      <c r="A20" s="588" t="s">
        <v>434</v>
      </c>
      <c r="B20" s="589" t="s">
        <v>435</v>
      </c>
      <c r="C20" s="590" t="s">
        <v>413</v>
      </c>
      <c r="D20" s="600" t="n">
        <v>5</v>
      </c>
      <c r="E20" s="600" t="n">
        <v>5</v>
      </c>
      <c r="F20" s="600" t="n">
        <v>4</v>
      </c>
      <c r="G20" s="600" t="n">
        <v>3</v>
      </c>
      <c r="H20" s="600" t="n">
        <v>2</v>
      </c>
      <c r="I20" s="600" t="n">
        <v>1</v>
      </c>
      <c r="J20" s="600" t="n">
        <v>3</v>
      </c>
      <c r="K20" s="600" t="n">
        <v>5</v>
      </c>
      <c r="L20" s="600" t="n">
        <v>5</v>
      </c>
      <c r="M20" s="600" t="n">
        <v>5</v>
      </c>
      <c r="N20" s="600" t="n">
        <v>4</v>
      </c>
      <c r="O20" s="600" t="n">
        <v>4</v>
      </c>
      <c r="P20" s="600" t="n">
        <v>3</v>
      </c>
      <c r="Q20" s="600"/>
      <c r="R20" s="600" t="n">
        <v>5</v>
      </c>
      <c r="S20" s="600" t="n">
        <v>2</v>
      </c>
      <c r="T20" s="600"/>
      <c r="U20" s="600"/>
    </row>
    <row r="21" customFormat="false" ht="15.75" hidden="false" customHeight="false" outlineLevel="0" collapsed="false">
      <c r="A21" s="588"/>
      <c r="B21" s="591" t="s">
        <v>436</v>
      </c>
      <c r="C21" s="592" t="s">
        <v>222</v>
      </c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00"/>
      <c r="O21" s="600"/>
      <c r="P21" s="600"/>
      <c r="Q21" s="600"/>
      <c r="R21" s="600"/>
      <c r="S21" s="600"/>
      <c r="T21" s="600"/>
      <c r="U21" s="600"/>
    </row>
    <row r="22" customFormat="false" ht="15.75" hidden="false" customHeight="false" outlineLevel="0" collapsed="false">
      <c r="A22" s="588"/>
      <c r="B22" s="591" t="s">
        <v>437</v>
      </c>
      <c r="C22" s="592" t="s">
        <v>416</v>
      </c>
      <c r="D22" s="600"/>
      <c r="E22" s="600"/>
      <c r="F22" s="600"/>
      <c r="G22" s="600"/>
      <c r="H22" s="600"/>
      <c r="I22" s="600"/>
      <c r="J22" s="600"/>
      <c r="K22" s="600"/>
      <c r="L22" s="600"/>
      <c r="M22" s="600"/>
      <c r="N22" s="600"/>
      <c r="O22" s="600"/>
      <c r="P22" s="600"/>
      <c r="Q22" s="600"/>
      <c r="R22" s="600"/>
      <c r="S22" s="600"/>
      <c r="T22" s="600"/>
      <c r="U22" s="600"/>
    </row>
    <row r="23" customFormat="false" ht="15.75" hidden="false" customHeight="false" outlineLevel="0" collapsed="false">
      <c r="A23" s="588"/>
      <c r="B23" s="601" t="s">
        <v>438</v>
      </c>
      <c r="C23" s="602" t="s">
        <v>418</v>
      </c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0"/>
      <c r="Q23" s="600"/>
      <c r="R23" s="600"/>
      <c r="S23" s="600"/>
      <c r="T23" s="600"/>
      <c r="U23" s="600"/>
    </row>
    <row r="24" customFormat="false" ht="15.75" hidden="false" customHeight="false" outlineLevel="0" collapsed="false">
      <c r="A24" s="551" t="s">
        <v>439</v>
      </c>
      <c r="B24" s="551"/>
      <c r="C24" s="551"/>
      <c r="D24" s="603" t="n">
        <f aca="false">SUM(D4:D23)/30*10</f>
        <v>7.66666666666667</v>
      </c>
      <c r="E24" s="603" t="n">
        <f aca="false">SUM(E4:E23)/30*10</f>
        <v>7.66666666666667</v>
      </c>
      <c r="F24" s="603" t="n">
        <f aca="false">SUM(F4:F23)/30*10</f>
        <v>6.66666666666667</v>
      </c>
      <c r="G24" s="603" t="n">
        <f aca="false">SUM(G4:G23)/30*10</f>
        <v>6.33333333333333</v>
      </c>
      <c r="H24" s="603" t="n">
        <f aca="false">SUM(H4:H23)/30*10</f>
        <v>5</v>
      </c>
      <c r="I24" s="603" t="n">
        <f aca="false">SUM(I4:I23)/30*10</f>
        <v>2.66666666666667</v>
      </c>
      <c r="J24" s="603" t="n">
        <f aca="false">SUM(J4:J23)/30*10</f>
        <v>4</v>
      </c>
      <c r="K24" s="603" t="n">
        <f aca="false">SUM(K4:K23)/30*10</f>
        <v>7.33333333333333</v>
      </c>
      <c r="L24" s="603" t="n">
        <f aca="false">SUM(L4:L23)/30*10</f>
        <v>7.66666666666667</v>
      </c>
      <c r="M24" s="603" t="n">
        <f aca="false">SUM(M4:M23)/30*10</f>
        <v>9.33333333333333</v>
      </c>
      <c r="N24" s="603" t="n">
        <f aca="false">SUM(N4:N23)/30*10</f>
        <v>6.66666666666667</v>
      </c>
      <c r="O24" s="603" t="n">
        <f aca="false">SUM(O4:O23)/30*10</f>
        <v>7</v>
      </c>
      <c r="P24" s="603" t="n">
        <f aca="false">SUM(P4:P23)/30*10</f>
        <v>4.66666666666667</v>
      </c>
      <c r="Q24" s="603" t="n">
        <f aca="false">SUM(Q4:Q23)/30*10</f>
        <v>0</v>
      </c>
      <c r="R24" s="603" t="n">
        <f aca="false">SUM(R4:R23)/30*10</f>
        <v>8.33333333333333</v>
      </c>
      <c r="S24" s="580" t="n">
        <f aca="false">SUM(S4:S23)/30*10</f>
        <v>3</v>
      </c>
      <c r="T24" s="603" t="n">
        <f aca="false">SUM(T4:T23)/30*10</f>
        <v>0</v>
      </c>
      <c r="U24" s="580" t="n">
        <f aca="false">SUM(U4:U23)/30*10</f>
        <v>0</v>
      </c>
    </row>
  </sheetData>
  <mergeCells count="118">
    <mergeCell ref="A1:C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A2:A3"/>
    <mergeCell ref="B2:C2"/>
    <mergeCell ref="B3:C3"/>
    <mergeCell ref="A4:A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A8:A11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O8:O11"/>
    <mergeCell ref="P8:P11"/>
    <mergeCell ref="Q8:Q11"/>
    <mergeCell ref="R8:R11"/>
    <mergeCell ref="S8:S11"/>
    <mergeCell ref="T8:T11"/>
    <mergeCell ref="U8:U11"/>
    <mergeCell ref="A12:A15"/>
    <mergeCell ref="D12:D15"/>
    <mergeCell ref="E12:E15"/>
    <mergeCell ref="F12:F15"/>
    <mergeCell ref="G12:G15"/>
    <mergeCell ref="H12:H15"/>
    <mergeCell ref="I12:I15"/>
    <mergeCell ref="J12:J15"/>
    <mergeCell ref="K12:K15"/>
    <mergeCell ref="L12:L15"/>
    <mergeCell ref="M12:M15"/>
    <mergeCell ref="N12:N15"/>
    <mergeCell ref="O12:O15"/>
    <mergeCell ref="P12:P15"/>
    <mergeCell ref="Q12:Q15"/>
    <mergeCell ref="R12:R15"/>
    <mergeCell ref="S12:S15"/>
    <mergeCell ref="T12:T15"/>
    <mergeCell ref="U12:U15"/>
    <mergeCell ref="A16:A19"/>
    <mergeCell ref="D16:D19"/>
    <mergeCell ref="E16:E19"/>
    <mergeCell ref="F16:F19"/>
    <mergeCell ref="G16:G19"/>
    <mergeCell ref="H16:H19"/>
    <mergeCell ref="I16:I19"/>
    <mergeCell ref="J16:J19"/>
    <mergeCell ref="K16:K19"/>
    <mergeCell ref="L16:L19"/>
    <mergeCell ref="M16:M19"/>
    <mergeCell ref="N16:N19"/>
    <mergeCell ref="O16:O19"/>
    <mergeCell ref="P16:P19"/>
    <mergeCell ref="Q16:Q19"/>
    <mergeCell ref="R16:R19"/>
    <mergeCell ref="S16:S19"/>
    <mergeCell ref="T16:T19"/>
    <mergeCell ref="U16:U19"/>
    <mergeCell ref="A20:A23"/>
    <mergeCell ref="D20:D23"/>
    <mergeCell ref="E20:E23"/>
    <mergeCell ref="F20:F23"/>
    <mergeCell ref="G20:G23"/>
    <mergeCell ref="H20:H23"/>
    <mergeCell ref="I20:I23"/>
    <mergeCell ref="J20:J23"/>
    <mergeCell ref="K20:K23"/>
    <mergeCell ref="L20:L23"/>
    <mergeCell ref="M20:M23"/>
    <mergeCell ref="N20:N23"/>
    <mergeCell ref="O20:O23"/>
    <mergeCell ref="P20:P23"/>
    <mergeCell ref="Q20:Q23"/>
    <mergeCell ref="R20:R23"/>
    <mergeCell ref="S20:S23"/>
    <mergeCell ref="T20:T23"/>
    <mergeCell ref="U20:U23"/>
    <mergeCell ref="A24:C24"/>
  </mergeCells>
  <conditionalFormatting sqref="D4:U23">
    <cfRule type="cellIs" priority="2" operator="greaterThan" aboveAverage="0" equalAverage="0" bottom="0" percent="0" rank="0" text="" dxfId="0">
      <formula>6</formula>
    </cfRule>
  </conditionalFormatting>
  <conditionalFormatting sqref="D4:U23">
    <cfRule type="cellIs" priority="3" operator="lessThan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AC1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D4" activeCellId="0" sqref="D4"/>
    </sheetView>
  </sheetViews>
  <sheetFormatPr defaultRowHeight="15.75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42"/>
    <col collapsed="false" customWidth="true" hidden="false" outlineLevel="0" max="3" min="3" style="0" width="7.42"/>
    <col collapsed="false" customWidth="true" hidden="false" outlineLevel="0" max="4" min="4" style="0" width="13.86"/>
    <col collapsed="false" customWidth="true" hidden="false" outlineLevel="0" max="5" min="5" style="0" width="13.14"/>
    <col collapsed="false" customWidth="true" hidden="false" outlineLevel="0" max="6" min="6" style="0" width="13.86"/>
    <col collapsed="false" customWidth="true" hidden="false" outlineLevel="0" max="7" min="7" style="0" width="16.57"/>
    <col collapsed="false" customWidth="true" hidden="false" outlineLevel="0" max="8" min="8" style="0" width="13.29"/>
    <col collapsed="false" customWidth="true" hidden="false" outlineLevel="0" max="9" min="9" style="0" width="17.13"/>
    <col collapsed="false" customWidth="true" hidden="false" outlineLevel="0" max="10" min="10" style="0" width="18"/>
    <col collapsed="false" customWidth="true" hidden="false" outlineLevel="0" max="11" min="11" style="0" width="13.01"/>
    <col collapsed="false" customWidth="true" hidden="false" outlineLevel="0" max="12" min="12" style="0" width="17.29"/>
    <col collapsed="false" customWidth="true" hidden="false" outlineLevel="0" max="13" min="13" style="0" width="15.14"/>
    <col collapsed="false" customWidth="true" hidden="false" outlineLevel="0" max="14" min="14" style="0" width="21.29"/>
    <col collapsed="false" customWidth="true" hidden="false" outlineLevel="0" max="15" min="15" style="0" width="16.43"/>
    <col collapsed="false" customWidth="true" hidden="false" outlineLevel="0" max="16" min="16" style="0" width="13.14"/>
    <col collapsed="false" customWidth="true" hidden="false" outlineLevel="0" max="17" min="17" style="0" width="17.43"/>
    <col collapsed="false" customWidth="true" hidden="false" outlineLevel="0" max="18" min="18" style="0" width="14.14"/>
    <col collapsed="false" customWidth="true" hidden="false" outlineLevel="0" max="1025" min="19" style="0" width="14.43"/>
  </cols>
  <sheetData>
    <row r="1" customFormat="false" ht="15.75" hidden="false" customHeight="true" outlineLevel="0" collapsed="false">
      <c r="A1" s="527" t="s">
        <v>344</v>
      </c>
      <c r="B1" s="527"/>
      <c r="C1" s="527"/>
      <c r="D1" s="528" t="str">
        <f aca="false">'Mem. escrita C'!D1</f>
        <v>Cuestión de personalidad</v>
      </c>
      <c r="E1" s="528" t="str">
        <f aca="false">'Mem. escrita C'!E1</f>
        <v>Moviment artístic</v>
      </c>
      <c r="F1" s="528" t="str">
        <f aca="false">'Mem. escrita C'!F1</f>
        <v>Els somnis</v>
      </c>
      <c r="G1" s="528" t="str">
        <f aca="false">'Mem. escrita C'!G1</f>
        <v>Vegetarianisme: Millor qualitat de vida</v>
      </c>
      <c r="H1" s="528" t="str">
        <f aca="false">'Mem. escrita C'!H1</f>
        <v>Les drogues a l'Institut Montgròs</v>
      </c>
      <c r="I1" s="528" t="str">
        <f aca="false">'Mem. escrita C'!I1</f>
        <v>Ha ido a peor la juventud</v>
      </c>
      <c r="J1" s="528" t="str">
        <f aca="false">'Mem. escrita C'!J1</f>
        <v>¿Por qué los adolescentes siguen la moda?</v>
      </c>
      <c r="K1" s="528" t="str">
        <f aca="false">'Mem. escrita C'!K1</f>
        <v>La moda</v>
      </c>
      <c r="L1" s="528" t="str">
        <f aca="false">'Mem. escrita C'!L1</f>
        <v>Fora del sistema: Els Okupes</v>
      </c>
      <c r="M1" s="528" t="str">
        <f aca="false">'Mem. escrita C'!M1</f>
        <v>Esports electrònics</v>
      </c>
      <c r="N1" s="528" t="str">
        <f aca="false">'Mem. escrita C'!N1</f>
        <v>Como ha cambiado la tecnologia en estos últimos 20 años</v>
      </c>
      <c r="O1" s="528" t="str">
        <f aca="false">'Mem. escrita C'!O1</f>
        <v>Las enfermedades mentales</v>
      </c>
      <c r="P1" s="528" t="str">
        <f aca="false">'Mem. escrita C'!P1</f>
        <v>Avances tecnológicos en los últimos 30 años</v>
      </c>
      <c r="Q1" s="528" t="str">
        <f aca="false">'Mem. escrita C'!Q1</f>
        <v>Violencia de género</v>
      </c>
      <c r="R1" s="528" t="str">
        <f aca="false">'Mem. escrita C'!R1</f>
        <v>Piratería de música y audiovisuales</v>
      </c>
      <c r="S1" s="528" t="str">
        <f aca="false">'Mem. escrita C'!S1</f>
        <v>Les addiccions a les pantalles</v>
      </c>
      <c r="T1" s="528" t="str">
        <f aca="false">'Mem. escrita C'!T1</f>
        <v>-</v>
      </c>
      <c r="U1" s="528" t="str">
        <f aca="false">'Mem. escrita C'!U1</f>
        <v>-</v>
      </c>
      <c r="V1" s="604"/>
      <c r="W1" s="604"/>
      <c r="X1" s="604"/>
      <c r="Y1" s="604"/>
      <c r="Z1" s="604"/>
      <c r="AA1" s="604"/>
      <c r="AB1" s="604"/>
      <c r="AC1" s="604"/>
    </row>
    <row r="2" customFormat="false" ht="15.75" hidden="false" customHeight="true" outlineLevel="0" collapsed="false">
      <c r="A2" s="529" t="s">
        <v>342</v>
      </c>
      <c r="B2" s="530" t="s">
        <v>345</v>
      </c>
      <c r="C2" s="530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604"/>
      <c r="W2" s="604"/>
      <c r="X2" s="604"/>
      <c r="Y2" s="604"/>
      <c r="Z2" s="604"/>
      <c r="AA2" s="604"/>
      <c r="AB2" s="604"/>
      <c r="AC2" s="604"/>
    </row>
    <row r="3" customFormat="false" ht="15.75" hidden="false" customHeight="false" outlineLevel="0" collapsed="false">
      <c r="A3" s="529"/>
      <c r="B3" s="531" t="s">
        <v>320</v>
      </c>
      <c r="C3" s="531"/>
      <c r="D3" s="532" t="str">
        <f aca="false">'Mem. escrita C'!D3</f>
        <v>Miriam Pujol, Lola Quevedo</v>
      </c>
      <c r="E3" s="532" t="str">
        <f aca="false">'Mem. escrita C'!E3</f>
        <v>Bibi Otsen, Jessica Land</v>
      </c>
      <c r="F3" s="532" t="str">
        <f aca="false">'Mem. escrita C'!F3</f>
        <v>Aida Behrendt, Aida Centellas</v>
      </c>
      <c r="G3" s="532" t="str">
        <f aca="false">'Mem. escrita C'!G3</f>
        <v>Karina Salas, Mireia Moncada</v>
      </c>
      <c r="H3" s="532" t="str">
        <f aca="false">'Mem. escrita C'!H3</f>
        <v>Jaume Valdés, Roger Abella</v>
      </c>
      <c r="I3" s="532" t="str">
        <f aca="false">'Mem. escrita C'!I3</f>
        <v>Samuel Martínez, Oliver Maule</v>
      </c>
      <c r="J3" s="532" t="str">
        <f aca="false">'Mem. escrita C'!J3</f>
        <v>Zainab Azhgar, Carla Carreras</v>
      </c>
      <c r="K3" s="532" t="str">
        <f aca="false">'Mem. escrita C'!K3</f>
        <v>Aleix Díaz, Alba Sánchez</v>
      </c>
      <c r="L3" s="532" t="str">
        <f aca="false">'Mem. escrita C'!L3</f>
        <v>Marta Abellán, Nuria Carnicer</v>
      </c>
      <c r="M3" s="532" t="str">
        <f aca="false">'Mem. escrita C'!M3</f>
        <v>Marco Anoro, Thiago Silva</v>
      </c>
      <c r="N3" s="532" t="str">
        <f aca="false">'Mem. escrita C'!N3</f>
        <v>Joan Riera, Julio Carrillo</v>
      </c>
      <c r="O3" s="532" t="str">
        <f aca="false">'Mem. escrita C'!O3</f>
        <v>Alejandro Iglesias, Valerie Galindo</v>
      </c>
      <c r="P3" s="532" t="str">
        <f aca="false">'Mem. escrita C'!P3</f>
        <v>Marc Montero</v>
      </c>
      <c r="Q3" s="532" t="str">
        <f aca="false">'Mem. escrita C'!Q3</f>
        <v>Mariam El Azzaoui, Abigail Ricalde</v>
      </c>
      <c r="R3" s="532" t="str">
        <f aca="false">'Mem. escrita C'!R3</f>
        <v>Melika</v>
      </c>
      <c r="S3" s="532" t="str">
        <f aca="false">'Mem. escrita C'!S3</f>
        <v>Fabrizio Rocha</v>
      </c>
      <c r="T3" s="532" t="str">
        <f aca="false">'Mem. escrita C'!T3</f>
        <v>-</v>
      </c>
      <c r="U3" s="532" t="str">
        <f aca="false">'Mem. escrita C'!U3</f>
        <v>-</v>
      </c>
    </row>
    <row r="4" customFormat="false" ht="15.75" hidden="false" customHeight="false" outlineLevel="0" collapsed="false">
      <c r="A4" s="533" t="s">
        <v>346</v>
      </c>
      <c r="B4" s="534" t="s">
        <v>347</v>
      </c>
      <c r="C4" s="535" t="n">
        <v>0.3</v>
      </c>
      <c r="D4" s="536" t="n">
        <f aca="false">'Pres. Oral C'!D24</f>
        <v>7.666666667</v>
      </c>
      <c r="E4" s="536" t="n">
        <f aca="false">'Pres. Oral C'!E24</f>
        <v>7.666666667</v>
      </c>
      <c r="F4" s="536" t="n">
        <f aca="false">'Pres. Oral C'!F24</f>
        <v>6.666666667</v>
      </c>
      <c r="G4" s="536" t="n">
        <f aca="false">'Pres. Oral C'!G24</f>
        <v>6.333333333</v>
      </c>
      <c r="H4" s="536" t="n">
        <f aca="false">'Pres. Oral C'!H24</f>
        <v>5</v>
      </c>
      <c r="I4" s="536" t="n">
        <f aca="false">'Pres. Oral C'!I24</f>
        <v>2.666666667</v>
      </c>
      <c r="J4" s="536" t="n">
        <f aca="false">'Pres. Oral C'!J24</f>
        <v>4</v>
      </c>
      <c r="K4" s="536" t="n">
        <f aca="false">'Pres. Oral C'!K24</f>
        <v>7.333333333</v>
      </c>
      <c r="L4" s="536" t="n">
        <f aca="false">'Pres. Oral C'!L24</f>
        <v>7.666666667</v>
      </c>
      <c r="M4" s="536" t="n">
        <f aca="false">'Pres. Oral C'!M24</f>
        <v>9.333333333</v>
      </c>
      <c r="N4" s="536" t="n">
        <f aca="false">'Pres. Oral C'!N24</f>
        <v>6.666666667</v>
      </c>
      <c r="O4" s="536" t="n">
        <f aca="false">'Pres. Oral C'!O24</f>
        <v>7</v>
      </c>
      <c r="P4" s="536" t="n">
        <f aca="false">'Pres. Oral C'!P24</f>
        <v>4.666666667</v>
      </c>
      <c r="Q4" s="536" t="n">
        <f aca="false">'Pres. Oral C'!Q24</f>
        <v>0</v>
      </c>
      <c r="R4" s="536" t="n">
        <f aca="false">'Pres. Oral C'!R24</f>
        <v>8.333333333</v>
      </c>
      <c r="S4" s="536" t="n">
        <f aca="false">'Pres. Oral C'!S24</f>
        <v>3</v>
      </c>
      <c r="T4" s="536" t="n">
        <f aca="false">'Pres. Oral C'!T24</f>
        <v>0</v>
      </c>
      <c r="U4" s="536" t="n">
        <f aca="false">'Pres. Oral C'!U24</f>
        <v>0</v>
      </c>
    </row>
    <row r="5" customFormat="false" ht="15.75" hidden="false" customHeight="true" outlineLevel="0" collapsed="false">
      <c r="A5" s="537" t="s">
        <v>348</v>
      </c>
      <c r="B5" s="538" t="s">
        <v>349</v>
      </c>
      <c r="C5" s="539" t="n">
        <v>0.35</v>
      </c>
      <c r="D5" s="540" t="n">
        <f aca="false">'Mem. escrita C'!D18</f>
        <v>8</v>
      </c>
      <c r="E5" s="540" t="n">
        <f aca="false">'Mem. escrita C'!E18</f>
        <v>8</v>
      </c>
      <c r="F5" s="540" t="n">
        <f aca="false">'Mem. escrita C'!F18</f>
        <v>7.6</v>
      </c>
      <c r="G5" s="540" t="n">
        <f aca="false">'Mem. escrita C'!G18</f>
        <v>6.4</v>
      </c>
      <c r="H5" s="540" t="n">
        <f aca="false">'Mem. escrita C'!H18</f>
        <v>0</v>
      </c>
      <c r="I5" s="540" t="n">
        <f aca="false">'Mem. escrita C'!I18</f>
        <v>0.2</v>
      </c>
      <c r="J5" s="540" t="n">
        <f aca="false">'Mem. escrita C'!J18</f>
        <v>6</v>
      </c>
      <c r="K5" s="540" t="n">
        <f aca="false">'Mem. escrita C'!K18</f>
        <v>6.2</v>
      </c>
      <c r="L5" s="540" t="n">
        <f aca="false">'Mem. escrita C'!L18</f>
        <v>9.8</v>
      </c>
      <c r="M5" s="540" t="n">
        <f aca="false">'Mem. escrita C'!M18</f>
        <v>4</v>
      </c>
      <c r="N5" s="540" t="n">
        <f aca="false">'Mem. escrita C'!N18</f>
        <v>7.6</v>
      </c>
      <c r="O5" s="540" t="n">
        <f aca="false">'Mem. escrita C'!O18</f>
        <v>6</v>
      </c>
      <c r="P5" s="540" t="n">
        <f aca="false">'Mem. escrita C'!P18</f>
        <v>0</v>
      </c>
      <c r="Q5" s="540" t="n">
        <f aca="false">'Mem. escrita C'!Q18</f>
        <v>0</v>
      </c>
      <c r="R5" s="540" t="n">
        <f aca="false">'Mem. escrita C'!R18</f>
        <v>9</v>
      </c>
      <c r="S5" s="540" t="n">
        <f aca="false">'Mem. escrita C'!S18</f>
        <v>0</v>
      </c>
      <c r="T5" s="540" t="e">
        <f aca="false">'Mem. escrita C'!T18</f>
        <v>#DIV/0!</v>
      </c>
      <c r="U5" s="540" t="e">
        <f aca="false">'Mem. escrita C'!U18</f>
        <v>#DIV/0!</v>
      </c>
    </row>
    <row r="6" customFormat="false" ht="15.75" hidden="false" customHeight="false" outlineLevel="0" collapsed="false">
      <c r="A6" s="537"/>
      <c r="B6" s="538"/>
      <c r="C6" s="538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</row>
    <row r="7" customFormat="false" ht="15.75" hidden="false" customHeight="false" outlineLevel="0" collapsed="false">
      <c r="A7" s="537"/>
      <c r="B7" s="541" t="s">
        <v>350</v>
      </c>
      <c r="C7" s="542" t="n">
        <v>0.35</v>
      </c>
      <c r="D7" s="536" t="n">
        <v>9</v>
      </c>
      <c r="E7" s="536" t="n">
        <v>9</v>
      </c>
      <c r="F7" s="536" t="n">
        <v>6</v>
      </c>
      <c r="G7" s="536" t="n">
        <v>6</v>
      </c>
      <c r="H7" s="536" t="n">
        <v>3</v>
      </c>
      <c r="I7" s="536" t="n">
        <v>4</v>
      </c>
      <c r="J7" s="536" t="n">
        <v>7</v>
      </c>
      <c r="K7" s="536" t="n">
        <v>7</v>
      </c>
      <c r="L7" s="536" t="n">
        <v>8</v>
      </c>
      <c r="M7" s="536" t="n">
        <v>3</v>
      </c>
      <c r="N7" s="536" t="n">
        <v>7</v>
      </c>
      <c r="O7" s="536" t="n">
        <v>6</v>
      </c>
      <c r="P7" s="536" t="n">
        <v>2</v>
      </c>
      <c r="Q7" s="536" t="n">
        <v>2</v>
      </c>
      <c r="R7" s="536" t="n">
        <v>9</v>
      </c>
      <c r="S7" s="536" t="n">
        <v>2</v>
      </c>
      <c r="T7" s="536"/>
      <c r="U7" s="536"/>
    </row>
    <row r="8" customFormat="false" ht="15.75" hidden="false" customHeight="false" outlineLevel="0" collapsed="false">
      <c r="A8" s="537"/>
      <c r="B8" s="543" t="s">
        <v>351</v>
      </c>
      <c r="C8" s="542"/>
      <c r="D8" s="544" t="n">
        <v>9</v>
      </c>
      <c r="E8" s="544" t="n">
        <v>9</v>
      </c>
      <c r="F8" s="544" t="n">
        <v>8</v>
      </c>
      <c r="G8" s="544" t="n">
        <v>7</v>
      </c>
      <c r="H8" s="544" t="n">
        <v>3</v>
      </c>
      <c r="I8" s="544" t="n">
        <v>3</v>
      </c>
      <c r="J8" s="544" t="n">
        <v>7</v>
      </c>
      <c r="K8" s="544" t="n">
        <v>7</v>
      </c>
      <c r="L8" s="544" t="n">
        <v>9</v>
      </c>
      <c r="M8" s="544" t="n">
        <v>2</v>
      </c>
      <c r="N8" s="544" t="n">
        <v>7</v>
      </c>
      <c r="O8" s="544" t="n">
        <v>6</v>
      </c>
      <c r="P8" s="544" t="n">
        <v>2</v>
      </c>
      <c r="Q8" s="544" t="n">
        <v>2</v>
      </c>
      <c r="R8" s="544" t="n">
        <v>9</v>
      </c>
      <c r="S8" s="544" t="n">
        <v>2</v>
      </c>
      <c r="T8" s="544"/>
      <c r="U8" s="544"/>
    </row>
    <row r="9" customFormat="false" ht="15.75" hidden="false" customHeight="false" outlineLevel="0" collapsed="false">
      <c r="A9" s="537"/>
      <c r="B9" s="541" t="s">
        <v>352</v>
      </c>
      <c r="C9" s="542"/>
      <c r="D9" s="545" t="n">
        <v>9</v>
      </c>
      <c r="E9" s="545" t="n">
        <v>9</v>
      </c>
      <c r="F9" s="545" t="n">
        <v>9</v>
      </c>
      <c r="G9" s="545" t="n">
        <v>7</v>
      </c>
      <c r="H9" s="545" t="n">
        <v>3</v>
      </c>
      <c r="I9" s="545" t="n">
        <v>3</v>
      </c>
      <c r="J9" s="545" t="n">
        <v>7</v>
      </c>
      <c r="K9" s="545" t="n">
        <v>7</v>
      </c>
      <c r="L9" s="545" t="n">
        <v>9</v>
      </c>
      <c r="M9" s="545" t="n">
        <v>0</v>
      </c>
      <c r="N9" s="545" t="n">
        <v>7</v>
      </c>
      <c r="O9" s="545" t="n">
        <v>6</v>
      </c>
      <c r="P9" s="545" t="n">
        <v>2</v>
      </c>
      <c r="Q9" s="545" t="n">
        <v>2</v>
      </c>
      <c r="R9" s="545" t="n">
        <v>9</v>
      </c>
      <c r="S9" s="545" t="n">
        <v>2</v>
      </c>
      <c r="T9" s="545"/>
      <c r="U9" s="545"/>
    </row>
    <row r="10" customFormat="false" ht="15.75" hidden="false" customHeight="true" outlineLevel="0" collapsed="false">
      <c r="A10" s="537"/>
      <c r="B10" s="546" t="s">
        <v>353</v>
      </c>
      <c r="C10" s="546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547"/>
      <c r="R10" s="547"/>
      <c r="S10" s="547"/>
      <c r="T10" s="547"/>
      <c r="U10" s="547"/>
    </row>
    <row r="11" customFormat="false" ht="15.75" hidden="false" customHeight="true" outlineLevel="0" collapsed="false">
      <c r="A11" s="537"/>
      <c r="B11" s="548" t="s">
        <v>354</v>
      </c>
      <c r="C11" s="548"/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</row>
    <row r="12" customFormat="false" ht="15.75" hidden="false" customHeight="true" outlineLevel="0" collapsed="false">
      <c r="A12" s="537"/>
      <c r="B12" s="549" t="s">
        <v>355</v>
      </c>
      <c r="C12" s="549"/>
      <c r="D12" s="547"/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</row>
    <row r="13" customFormat="false" ht="15.75" hidden="false" customHeight="true" outlineLevel="0" collapsed="false">
      <c r="A13" s="537"/>
      <c r="B13" s="550" t="s">
        <v>356</v>
      </c>
      <c r="C13" s="550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7"/>
      <c r="U13" s="547"/>
    </row>
    <row r="14" customFormat="false" ht="15.75" hidden="false" customHeight="false" outlineLevel="0" collapsed="false">
      <c r="A14" s="551" t="s">
        <v>357</v>
      </c>
      <c r="B14" s="551"/>
      <c r="C14" s="551"/>
      <c r="D14" s="552" t="n">
        <f aca="false">D4*$C$4+((D7+D8+D9)/3)*$C$7+D5*$C$5+D10+D15</f>
        <v>8.2500000001</v>
      </c>
      <c r="E14" s="552" t="n">
        <f aca="false">E4*$C$4+((E7+E8+E9)/3)*$C$7+E5*$C$5+E10+E15</f>
        <v>8.2500000001</v>
      </c>
      <c r="F14" s="552" t="n">
        <f aca="false">F4*$C$4+((F7+F8+F9)/3)*$C$7+F5*$C$5+F10+F15</f>
        <v>7.34333333343333</v>
      </c>
      <c r="G14" s="552" t="n">
        <f aca="false">G4*$C$4+((G7+G8+G9)/3)*$C$7+G5*$C$5+G10+G15</f>
        <v>6.47333333323333</v>
      </c>
      <c r="H14" s="552" t="n">
        <f aca="false">H4*$C$4+((H7+H8+H9)/3)*$C$7+H5*$C$5+H10+H15</f>
        <v>2.55</v>
      </c>
      <c r="I14" s="552" t="n">
        <f aca="false">I4*$C$4+((I7+I8+I9)/3)*$C$7+I5*$C$5+I10+I15</f>
        <v>2.03666666676667</v>
      </c>
      <c r="J14" s="552" t="n">
        <f aca="false">J4*$C$4+((J7+J8+J9)/3)*$C$7+J5*$C$5+J10+J15</f>
        <v>5.75</v>
      </c>
      <c r="K14" s="552" t="n">
        <f aca="false">K4*$C$4+((K7+K8+K9)/3)*$C$7+K5*$C$5+K10+K15</f>
        <v>6.8199999999</v>
      </c>
      <c r="L14" s="552" t="n">
        <f aca="false">L4*$C$4+((L7+L8+L9)/3)*$C$7+L5*$C$5+L10+L15</f>
        <v>8.76333333343333</v>
      </c>
      <c r="M14" s="552" t="n">
        <f aca="false">M4*$C$4+((M7+M8+M9)/3)*$C$7+M5*$C$5+M10+M15</f>
        <v>4.78333333323333</v>
      </c>
      <c r="N14" s="552" t="n">
        <f aca="false">N4*$C$4+((N7+N8+N9)/3)*$C$7+N5*$C$5+N10+N15</f>
        <v>7.1100000001</v>
      </c>
      <c r="O14" s="552" t="n">
        <f aca="false">O4*$C$4+((O7+O8+O9)/3)*$C$7+O5*$C$5+O10+O15</f>
        <v>6.3</v>
      </c>
      <c r="P14" s="552" t="n">
        <f aca="false">P4*$C$4+((P7+P8+P9)/3)*$C$7+P5*$C$5+P10+P15</f>
        <v>2.1000000001</v>
      </c>
      <c r="Q14" s="552" t="n">
        <f aca="false">Q4*$C$4+((Q7+Q8+Q9)/3)*$C$7+Q5*$C$5+Q10+Q15</f>
        <v>0.7</v>
      </c>
      <c r="R14" s="552" t="n">
        <f aca="false">R4*$C$4+((R7+R8+R9)/3)*$C$7+R5*$C$5+R10+R15</f>
        <v>8.7999999999</v>
      </c>
      <c r="S14" s="552" t="n">
        <f aca="false">S4*$C$4+((S7+S8+S9)/3)*$C$7+S5*$C$5+S10+S15</f>
        <v>1.6</v>
      </c>
      <c r="T14" s="552" t="e">
        <f aca="false">T4*$C$4+((T7+T8+T9)/3)*$C$7+T5*$C$5+T10+T15</f>
        <v>#DIV/0!</v>
      </c>
      <c r="U14" s="552" t="e">
        <f aca="false">U4*$C$4+((U7+U8+U9)/3)*$C$7+U5*$C$5+U10+U15</f>
        <v>#DIV/0!</v>
      </c>
    </row>
    <row r="15" customFormat="false" ht="15.75" hidden="false" customHeight="false" outlineLevel="0" collapsed="false">
      <c r="B15" s="553" t="s">
        <v>358</v>
      </c>
      <c r="C15" s="554" t="s">
        <v>359</v>
      </c>
      <c r="D15" s="555"/>
      <c r="E15" s="555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</row>
  </sheetData>
  <mergeCells count="75">
    <mergeCell ref="A1:C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2:A3"/>
    <mergeCell ref="B2:C2"/>
    <mergeCell ref="B3:C3"/>
    <mergeCell ref="A5:A1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C7:C9"/>
    <mergeCell ref="B10:C10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  <mergeCell ref="N10:N13"/>
    <mergeCell ref="O10:O13"/>
    <mergeCell ref="P10:P13"/>
    <mergeCell ref="Q10:Q13"/>
    <mergeCell ref="R10:R13"/>
    <mergeCell ref="S10:S13"/>
    <mergeCell ref="T10:T13"/>
    <mergeCell ref="U10:U13"/>
    <mergeCell ref="B11:C11"/>
    <mergeCell ref="B12:C12"/>
    <mergeCell ref="B13:C13"/>
    <mergeCell ref="A14:C14"/>
  </mergeCells>
  <conditionalFormatting sqref="D4:U9 D14:U14">
    <cfRule type="cellIs" priority="2" operator="greaterThan" aboveAverage="0" equalAverage="0" bottom="0" percent="0" rank="0" text="" dxfId="0">
      <formula>10</formula>
    </cfRule>
  </conditionalFormatting>
  <conditionalFormatting sqref="D4:U9">
    <cfRule type="cellIs" priority="3" operator="lessThan" aboveAverage="0" equalAverage="0" bottom="0" percent="0" rank="0" text="" dxfId="1">
      <formula>0</formula>
    </cfRule>
  </conditionalFormatting>
  <conditionalFormatting sqref="D10:U13">
    <cfRule type="cellIs" priority="4" operator="lessThan" aboveAverage="0" equalAverage="0" bottom="0" percent="0" rank="0" text="" dxfId="0">
      <formula>-3</formula>
    </cfRule>
  </conditionalFormatting>
  <conditionalFormatting sqref="D10:U13">
    <cfRule type="cellIs" priority="5" operator="greaterThan" aboveAverage="0" equalAverage="0" bottom="0" percent="0" rank="0" text="" dxfId="1">
      <formula>0</formula>
    </cfRule>
  </conditionalFormatting>
  <conditionalFormatting sqref="D14:U14">
    <cfRule type="cellIs" priority="6" operator="greaterThan" aboveAverage="0" equalAverage="0" bottom="0" percent="0" rank="0" text="" dxfId="0">
      <formula>10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1C232"/>
    <pageSetUpPr fitToPage="false"/>
  </sheetPr>
  <dimension ref="A1:AG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2" topLeftCell="E3" activePane="bottomRight" state="frozen"/>
      <selection pane="topLeft" activeCell="A1" activeCellId="0" sqref="A1"/>
      <selection pane="topRight" activeCell="E1" activeCellId="0" sqref="E1"/>
      <selection pane="bottomLeft" activeCell="A3" activeCellId="0" sqref="A3"/>
      <selection pane="bottomRight" activeCell="E3" activeCellId="0" sqref="E3"/>
    </sheetView>
  </sheetViews>
  <sheetFormatPr defaultRowHeight="15.75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36.71"/>
    <col collapsed="false" customWidth="true" hidden="false" outlineLevel="0" max="3" min="3" style="0" width="4.86"/>
    <col collapsed="false" customWidth="true" hidden="false" outlineLevel="0" max="4" min="4" style="0" width="11.43"/>
    <col collapsed="false" customWidth="true" hidden="false" outlineLevel="0" max="5" min="5" style="0" width="10.13"/>
    <col collapsed="false" customWidth="true" hidden="false" outlineLevel="0" max="6" min="6" style="0" width="11.86"/>
    <col collapsed="false" customWidth="false" hidden="false" outlineLevel="0" max="7" min="7" style="0" width="11.57"/>
    <col collapsed="false" customWidth="true" hidden="false" outlineLevel="0" max="8" min="8" style="0" width="10.13"/>
    <col collapsed="false" customWidth="true" hidden="false" outlineLevel="0" max="9" min="9" style="0" width="12.86"/>
    <col collapsed="false" customWidth="true" hidden="false" outlineLevel="0" max="12" min="10" style="0" width="10.13"/>
    <col collapsed="false" customWidth="true" hidden="false" outlineLevel="0" max="13" min="13" style="0" width="11.71"/>
    <col collapsed="false" customWidth="true" hidden="false" outlineLevel="0" max="14" min="14" style="0" width="11.86"/>
    <col collapsed="false" customWidth="true" hidden="false" outlineLevel="0" max="15" min="15" style="0" width="11.14"/>
    <col collapsed="false" customWidth="true" hidden="false" outlineLevel="0" max="16" min="16" style="0" width="11.43"/>
    <col collapsed="false" customWidth="true" hidden="false" outlineLevel="0" max="25" min="17" style="0" width="10.13"/>
    <col collapsed="false" customWidth="true" hidden="false" outlineLevel="0" max="26" min="26" style="0" width="11.14"/>
    <col collapsed="false" customWidth="true" hidden="false" outlineLevel="0" max="29" min="27" style="0" width="10.13"/>
    <col collapsed="false" customWidth="true" hidden="false" outlineLevel="0" max="30" min="30" style="0" width="11.99"/>
    <col collapsed="false" customWidth="true" hidden="false" outlineLevel="0" max="31" min="31" style="0" width="10.13"/>
    <col collapsed="false" customWidth="true" hidden="false" outlineLevel="0" max="32" min="32" style="0" width="11.3"/>
    <col collapsed="false" customWidth="true" hidden="false" outlineLevel="0" max="33" min="33" style="0" width="257.3"/>
    <col collapsed="false" customWidth="true" hidden="false" outlineLevel="0" max="1025" min="34" style="0" width="14.43"/>
  </cols>
  <sheetData>
    <row r="1" customFormat="false" ht="15.75" hidden="false" customHeight="false" outlineLevel="0" collapsed="false">
      <c r="A1" s="605" t="str">
        <f aca="false">'4t A Trim. 2 (P.D.)'!A1</f>
        <v>4t A</v>
      </c>
      <c r="B1" s="606" t="s">
        <v>440</v>
      </c>
      <c r="D1" s="218"/>
      <c r="E1" s="607" t="str">
        <f aca="false">'4t A Trim. 2 (P.D.)'!D1</f>
        <v>Alegre, Erika</v>
      </c>
      <c r="F1" s="608" t="str">
        <f aca="false">'4t A Trim. 2 (P.D.)'!E1</f>
        <v>Alonso, Alba Mª</v>
      </c>
      <c r="G1" s="607" t="str">
        <f aca="false">'4t A Trim. 2 (P.D.)'!F1</f>
        <v>Amorós, Martina</v>
      </c>
      <c r="H1" s="608" t="str">
        <f aca="false">'4t A Trim. 2 (P.D.)'!G1</f>
        <v>Anoro, Ester</v>
      </c>
      <c r="I1" s="607" t="str">
        <f aca="false">'4t A Trim. 2 (P.D.)'!H1</f>
        <v>Bayarri, Ramón</v>
      </c>
      <c r="J1" s="608" t="str">
        <f aca="false">'4t A Trim. 2 (P.D.)'!I1</f>
        <v>Ben-Ali, Said</v>
      </c>
      <c r="K1" s="607" t="str">
        <f aca="false">'4t A Trim. 2 (P.D.)'!J1</f>
        <v>Bredemeyer, Jan</v>
      </c>
      <c r="L1" s="608" t="str">
        <f aca="false">'4t A Trim. 2 (P.D.)'!K1</f>
        <v>Coll, Noah Shaanan</v>
      </c>
      <c r="M1" s="607" t="str">
        <f aca="false">'4t A Trim. 2 (P.D.)'!L1</f>
        <v>Cruz, Alejandro</v>
      </c>
      <c r="N1" s="608" t="str">
        <f aca="false">'4t A Trim. 2 (P.D.)'!M1</f>
        <v>del Fresno, Mariam</v>
      </c>
      <c r="O1" s="607" t="str">
        <f aca="false">'4t A Trim. 2 (P.D.)'!N1</f>
        <v>Fargas, Ivaloo</v>
      </c>
      <c r="P1" s="608" t="str">
        <f aca="false">'4t A Trim. 2 (P.D.)'!O1</f>
        <v>Fontanals, Gemma</v>
      </c>
      <c r="Q1" s="607" t="str">
        <f aca="false">'4t A Trim. 2 (P.D.)'!P1</f>
        <v>Franco, Sergi</v>
      </c>
      <c r="R1" s="608" t="str">
        <f aca="false">'4t A Trim. 2 (P.D.)'!Q1</f>
        <v>Garcés, Martí</v>
      </c>
      <c r="S1" s="607" t="str">
        <f aca="false">'4t A Trim. 2 (P.D.)'!R1</f>
        <v>Jiménez, Marta</v>
      </c>
      <c r="T1" s="608" t="str">
        <f aca="false">'4t A Trim. 2 (P.D.)'!S1</f>
        <v>López, Marc</v>
      </c>
      <c r="U1" s="607" t="str">
        <f aca="false">'4t A Trim. 2 (P.D.)'!T1</f>
        <v>Madera, Miranda</v>
      </c>
      <c r="V1" s="608" t="str">
        <f aca="false">'4t A Trim. 2 (P.D.)'!U1</f>
        <v>Mestres, Arnau</v>
      </c>
      <c r="W1" s="607" t="str">
        <f aca="false">'4t A Trim. 2 (P.D.)'!V1</f>
        <v>Muñoz, Anna</v>
      </c>
      <c r="X1" s="608" t="str">
        <f aca="false">'4t A Trim. 2 (P.D.)'!W1</f>
        <v>Nicolas, Pere</v>
      </c>
      <c r="Y1" s="607" t="str">
        <f aca="false">'4t A Trim. 2 (P.D.)'!X1</f>
        <v>Roa, Santiago G.</v>
      </c>
      <c r="Z1" s="608" t="str">
        <f aca="false">'4t A Trim. 2 (P.D.)'!Y1</f>
        <v>Rocha, Evana Iris</v>
      </c>
      <c r="AA1" s="607" t="str">
        <f aca="false">'4t A Trim. 2 (P.D.)'!Z1</f>
        <v>Ruíz, Víctor</v>
      </c>
      <c r="AB1" s="608" t="str">
        <f aca="false">'4t A Trim. 2 (P.D.)'!AA1</f>
        <v>Sancho, Carla</v>
      </c>
      <c r="AC1" s="607" t="str">
        <f aca="false">'4t A Trim. 2 (P.D.)'!AB1</f>
        <v>Schito, Matteo</v>
      </c>
      <c r="AD1" s="608" t="str">
        <f aca="false">'4t A Trim. 2 (P.D.)'!AC1</f>
        <v>Serrat, Guillem</v>
      </c>
      <c r="AE1" s="607" t="str">
        <f aca="false">'4t A Trim. 2 (P.D.)'!AD1</f>
        <v>Terrada, Minerva</v>
      </c>
      <c r="AF1" s="608" t="str">
        <f aca="false">'4t A Trim. 2 (P.D.)'!AE1</f>
        <v>Troya, Marta</v>
      </c>
      <c r="AG1" s="609" t="str">
        <f aca="false">'4t A Trim. 2 (P.D.)'!AF1</f>
        <v>Valderas, Julia</v>
      </c>
    </row>
    <row r="2" customFormat="false" ht="15.75" hidden="false" customHeight="false" outlineLevel="0" collapsed="false">
      <c r="A2" s="605"/>
      <c r="B2" s="610" t="s">
        <v>441</v>
      </c>
      <c r="C2" s="610"/>
      <c r="D2" s="610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</row>
    <row r="3" customFormat="false" ht="15.75" hidden="false" customHeight="true" outlineLevel="0" collapsed="false">
      <c r="A3" s="611" t="s">
        <v>442</v>
      </c>
      <c r="B3" s="612" t="s">
        <v>443</v>
      </c>
      <c r="C3" s="613" t="n">
        <v>0</v>
      </c>
      <c r="D3" s="614" t="s">
        <v>444</v>
      </c>
      <c r="E3" s="615" t="n">
        <v>3</v>
      </c>
      <c r="F3" s="616" t="n">
        <v>3</v>
      </c>
      <c r="G3" s="615" t="n">
        <v>2</v>
      </c>
      <c r="H3" s="616" t="n">
        <v>4</v>
      </c>
      <c r="I3" s="615" t="n">
        <v>3</v>
      </c>
      <c r="J3" s="616" t="n">
        <v>1</v>
      </c>
      <c r="K3" s="615" t="n">
        <v>3</v>
      </c>
      <c r="L3" s="616" t="n">
        <v>3</v>
      </c>
      <c r="M3" s="615" t="n">
        <v>2</v>
      </c>
      <c r="N3" s="616" t="n">
        <v>3</v>
      </c>
      <c r="O3" s="615" t="n">
        <v>3</v>
      </c>
      <c r="P3" s="616" t="n">
        <v>3</v>
      </c>
      <c r="Q3" s="615" t="n">
        <v>1</v>
      </c>
      <c r="R3" s="616" t="n">
        <v>2</v>
      </c>
      <c r="S3" s="615" t="n">
        <v>2</v>
      </c>
      <c r="T3" s="616" t="n">
        <v>2</v>
      </c>
      <c r="U3" s="615" t="n">
        <v>0</v>
      </c>
      <c r="V3" s="616" t="n">
        <v>2</v>
      </c>
      <c r="W3" s="615" t="n">
        <v>3</v>
      </c>
      <c r="X3" s="616" t="n">
        <v>0</v>
      </c>
      <c r="Y3" s="615" t="n">
        <v>3</v>
      </c>
      <c r="Z3" s="616" t="n">
        <v>1</v>
      </c>
      <c r="AA3" s="615" t="n">
        <v>2</v>
      </c>
      <c r="AB3" s="616" t="n">
        <v>0</v>
      </c>
      <c r="AC3" s="615" t="n">
        <v>3</v>
      </c>
      <c r="AD3" s="616" t="n">
        <v>3</v>
      </c>
      <c r="AE3" s="615" t="n">
        <v>2</v>
      </c>
      <c r="AF3" s="617" t="n">
        <v>1</v>
      </c>
      <c r="AG3" s="618"/>
    </row>
    <row r="4" customFormat="false" ht="15.75" hidden="false" customHeight="false" outlineLevel="0" collapsed="false">
      <c r="A4" s="611"/>
      <c r="B4" s="619" t="s">
        <v>445</v>
      </c>
      <c r="C4" s="620" t="n">
        <v>1</v>
      </c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7"/>
      <c r="AG4" s="618"/>
    </row>
    <row r="5" customFormat="false" ht="15.75" hidden="false" customHeight="false" outlineLevel="0" collapsed="false">
      <c r="A5" s="611"/>
      <c r="B5" s="621" t="s">
        <v>446</v>
      </c>
      <c r="C5" s="622" t="n">
        <v>2</v>
      </c>
      <c r="D5" s="623" t="s">
        <v>447</v>
      </c>
      <c r="E5" s="615" t="n">
        <v>3</v>
      </c>
      <c r="F5" s="616" t="n">
        <v>3</v>
      </c>
      <c r="G5" s="615" t="n">
        <v>3</v>
      </c>
      <c r="H5" s="616" t="n">
        <v>4</v>
      </c>
      <c r="I5" s="615" t="n">
        <v>3</v>
      </c>
      <c r="J5" s="616" t="n">
        <v>3</v>
      </c>
      <c r="K5" s="615" t="n">
        <v>4</v>
      </c>
      <c r="L5" s="616" t="n">
        <v>3</v>
      </c>
      <c r="M5" s="615" t="n">
        <v>2</v>
      </c>
      <c r="N5" s="616" t="n">
        <v>3</v>
      </c>
      <c r="O5" s="615" t="n">
        <v>3</v>
      </c>
      <c r="P5" s="616" t="n">
        <v>4</v>
      </c>
      <c r="Q5" s="615" t="n">
        <v>1</v>
      </c>
      <c r="R5" s="616" t="n">
        <v>2</v>
      </c>
      <c r="S5" s="615" t="n">
        <v>3</v>
      </c>
      <c r="T5" s="616" t="n">
        <v>2</v>
      </c>
      <c r="U5" s="615" t="n">
        <v>0</v>
      </c>
      <c r="V5" s="616" t="n">
        <v>3</v>
      </c>
      <c r="W5" s="615" t="n">
        <v>2</v>
      </c>
      <c r="X5" s="616" t="n">
        <v>0</v>
      </c>
      <c r="Y5" s="615" t="n">
        <v>4</v>
      </c>
      <c r="Z5" s="616" t="n">
        <v>2</v>
      </c>
      <c r="AA5" s="615" t="n">
        <v>3</v>
      </c>
      <c r="AB5" s="616" t="n">
        <v>0</v>
      </c>
      <c r="AC5" s="615" t="n">
        <v>3</v>
      </c>
      <c r="AD5" s="616" t="n">
        <v>2</v>
      </c>
      <c r="AE5" s="615" t="n">
        <v>2</v>
      </c>
      <c r="AF5" s="617" t="n">
        <v>1</v>
      </c>
      <c r="AG5" s="618"/>
    </row>
    <row r="6" customFormat="false" ht="15.75" hidden="false" customHeight="false" outlineLevel="0" collapsed="false">
      <c r="A6" s="611"/>
      <c r="B6" s="619" t="s">
        <v>448</v>
      </c>
      <c r="C6" s="620" t="n">
        <v>3</v>
      </c>
      <c r="D6" s="624" t="s">
        <v>449</v>
      </c>
      <c r="E6" s="615" t="n">
        <v>4</v>
      </c>
      <c r="F6" s="616" t="n">
        <v>3</v>
      </c>
      <c r="G6" s="615" t="n">
        <v>2</v>
      </c>
      <c r="H6" s="616" t="n">
        <v>4</v>
      </c>
      <c r="I6" s="615" t="n">
        <v>3</v>
      </c>
      <c r="J6" s="616" t="n">
        <v>1</v>
      </c>
      <c r="K6" s="615" t="n">
        <v>4</v>
      </c>
      <c r="L6" s="616" t="n">
        <v>3</v>
      </c>
      <c r="M6" s="615" t="n">
        <v>2</v>
      </c>
      <c r="N6" s="616" t="n">
        <v>3</v>
      </c>
      <c r="O6" s="615" t="n">
        <v>2</v>
      </c>
      <c r="P6" s="616" t="n">
        <v>4</v>
      </c>
      <c r="Q6" s="615" t="n">
        <v>1</v>
      </c>
      <c r="R6" s="616" t="n">
        <v>2</v>
      </c>
      <c r="S6" s="615" t="n">
        <v>3</v>
      </c>
      <c r="T6" s="616" t="n">
        <v>2</v>
      </c>
      <c r="U6" s="615" t="n">
        <v>0</v>
      </c>
      <c r="V6" s="616" t="n">
        <v>3</v>
      </c>
      <c r="W6" s="615" t="n">
        <v>2</v>
      </c>
      <c r="X6" s="616" t="n">
        <v>0</v>
      </c>
      <c r="Y6" s="615" t="n">
        <v>3</v>
      </c>
      <c r="Z6" s="616" t="n">
        <v>2</v>
      </c>
      <c r="AA6" s="615" t="n">
        <v>2</v>
      </c>
      <c r="AB6" s="616" t="n">
        <v>1</v>
      </c>
      <c r="AC6" s="615" t="n">
        <v>3</v>
      </c>
      <c r="AD6" s="616" t="n">
        <v>2</v>
      </c>
      <c r="AE6" s="615" t="n">
        <v>1</v>
      </c>
      <c r="AF6" s="617" t="n">
        <v>2</v>
      </c>
      <c r="AG6" s="618"/>
    </row>
    <row r="7" customFormat="false" ht="15.75" hidden="false" customHeight="false" outlineLevel="0" collapsed="false">
      <c r="A7" s="611"/>
      <c r="B7" s="621" t="s">
        <v>450</v>
      </c>
      <c r="C7" s="622" t="n">
        <v>4</v>
      </c>
      <c r="D7" s="625" t="s">
        <v>407</v>
      </c>
      <c r="E7" s="626" t="n">
        <f aca="false">AVERAGE(E3:E6)</f>
        <v>3.33333333333333</v>
      </c>
      <c r="F7" s="627" t="n">
        <f aca="false">AVERAGE(F3:F6)</f>
        <v>3</v>
      </c>
      <c r="G7" s="626" t="n">
        <f aca="false">AVERAGE(G3:G6)</f>
        <v>2.33333333333333</v>
      </c>
      <c r="H7" s="627" t="n">
        <f aca="false">AVERAGE(H3:H6)</f>
        <v>4</v>
      </c>
      <c r="I7" s="626" t="n">
        <f aca="false">AVERAGE(I3:I6)</f>
        <v>3</v>
      </c>
      <c r="J7" s="627" t="n">
        <f aca="false">AVERAGE(J3:J6)</f>
        <v>1.66666666666667</v>
      </c>
      <c r="K7" s="626" t="n">
        <f aca="false">AVERAGE(K3:K6)</f>
        <v>3.66666666666667</v>
      </c>
      <c r="L7" s="627" t="n">
        <f aca="false">AVERAGE(L3:L6)</f>
        <v>3</v>
      </c>
      <c r="M7" s="626" t="n">
        <f aca="false">AVERAGE(M3:M6)</f>
        <v>2</v>
      </c>
      <c r="N7" s="627" t="n">
        <f aca="false">AVERAGE(N3:N6)</f>
        <v>3</v>
      </c>
      <c r="O7" s="626" t="n">
        <f aca="false">AVERAGE(O3:O6)</f>
        <v>2.66666666666667</v>
      </c>
      <c r="P7" s="627" t="n">
        <f aca="false">AVERAGE(P3:P6)</f>
        <v>3.66666666666667</v>
      </c>
      <c r="Q7" s="626" t="n">
        <f aca="false">AVERAGE(Q3:Q6)</f>
        <v>1</v>
      </c>
      <c r="R7" s="627" t="n">
        <f aca="false">AVERAGE(R3:R6)</f>
        <v>2</v>
      </c>
      <c r="S7" s="626" t="n">
        <f aca="false">AVERAGE(S3:S6)</f>
        <v>2.66666666666667</v>
      </c>
      <c r="T7" s="627" t="n">
        <f aca="false">AVERAGE(T3:T6)</f>
        <v>2</v>
      </c>
      <c r="U7" s="626" t="n">
        <f aca="false">AVERAGE(U3:U6)</f>
        <v>0</v>
      </c>
      <c r="V7" s="627" t="n">
        <f aca="false">AVERAGE(V3:V6)</f>
        <v>2.66666666666667</v>
      </c>
      <c r="W7" s="626" t="n">
        <f aca="false">AVERAGE(W3:W6)</f>
        <v>2.33333333333333</v>
      </c>
      <c r="X7" s="627" t="n">
        <f aca="false">AVERAGE(X3:X6)</f>
        <v>0</v>
      </c>
      <c r="Y7" s="626" t="n">
        <f aca="false">AVERAGE(Y3:Y6)</f>
        <v>3.33333333333333</v>
      </c>
      <c r="Z7" s="627" t="n">
        <f aca="false">AVERAGE(Z3:Z6)</f>
        <v>1.66666666666667</v>
      </c>
      <c r="AA7" s="626" t="n">
        <f aca="false">AVERAGE(AA3:AA6)</f>
        <v>2.33333333333333</v>
      </c>
      <c r="AB7" s="627" t="n">
        <f aca="false">AVERAGE(AB3:AB6)</f>
        <v>0.333333333333333</v>
      </c>
      <c r="AC7" s="626" t="n">
        <f aca="false">AVERAGE(AC3:AC6)</f>
        <v>3</v>
      </c>
      <c r="AD7" s="627" t="n">
        <f aca="false">AVERAGE(AD3:AD6)</f>
        <v>2.33333333333333</v>
      </c>
      <c r="AE7" s="626" t="n">
        <f aca="false">AVERAGE(AE3:AE6)</f>
        <v>1.66666666666667</v>
      </c>
      <c r="AF7" s="628" t="n">
        <f aca="false">AVERAGE(AF3:AF6)</f>
        <v>1.33333333333333</v>
      </c>
      <c r="AG7" s="629" t="e">
        <f aca="false">AVERAGE(AG3:AG6)</f>
        <v>#DIV/0!</v>
      </c>
    </row>
    <row r="8" customFormat="false" ht="15.75" hidden="false" customHeight="false" outlineLevel="0" collapsed="false">
      <c r="A8" s="630"/>
      <c r="B8" s="630"/>
      <c r="C8" s="630"/>
      <c r="D8" s="630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631"/>
      <c r="U8" s="631"/>
      <c r="V8" s="631"/>
      <c r="W8" s="631"/>
      <c r="X8" s="631"/>
      <c r="Y8" s="631"/>
      <c r="Z8" s="631"/>
      <c r="AA8" s="631"/>
      <c r="AB8" s="631"/>
      <c r="AC8" s="631"/>
      <c r="AD8" s="631"/>
      <c r="AE8" s="631"/>
      <c r="AF8" s="631"/>
      <c r="AG8" s="632"/>
    </row>
    <row r="9" customFormat="false" ht="15.75" hidden="false" customHeight="true" outlineLevel="0" collapsed="false">
      <c r="A9" s="611" t="s">
        <v>451</v>
      </c>
      <c r="B9" s="612" t="s">
        <v>452</v>
      </c>
      <c r="C9" s="613" t="n">
        <v>0</v>
      </c>
      <c r="D9" s="614" t="s">
        <v>444</v>
      </c>
      <c r="E9" s="615" t="n">
        <v>4</v>
      </c>
      <c r="F9" s="616" t="n">
        <v>3</v>
      </c>
      <c r="G9" s="615" t="n">
        <v>3</v>
      </c>
      <c r="H9" s="616" t="n">
        <v>4</v>
      </c>
      <c r="I9" s="615" t="n">
        <v>3</v>
      </c>
      <c r="J9" s="616" t="n">
        <v>1</v>
      </c>
      <c r="K9" s="615" t="n">
        <v>4</v>
      </c>
      <c r="L9" s="616" t="n">
        <v>4</v>
      </c>
      <c r="M9" s="615" t="n">
        <v>2</v>
      </c>
      <c r="N9" s="616" t="n">
        <v>4</v>
      </c>
      <c r="O9" s="615" t="n">
        <v>3</v>
      </c>
      <c r="P9" s="616" t="n">
        <v>4</v>
      </c>
      <c r="Q9" s="615" t="n">
        <v>2</v>
      </c>
      <c r="R9" s="616" t="n">
        <v>3</v>
      </c>
      <c r="S9" s="615" t="n">
        <v>3</v>
      </c>
      <c r="T9" s="616" t="n">
        <v>2</v>
      </c>
      <c r="U9" s="615" t="n">
        <v>0</v>
      </c>
      <c r="V9" s="616" t="n">
        <v>2</v>
      </c>
      <c r="W9" s="615" t="n">
        <v>3</v>
      </c>
      <c r="X9" s="616" t="n">
        <v>0</v>
      </c>
      <c r="Y9" s="615" t="n">
        <v>4</v>
      </c>
      <c r="Z9" s="616" t="n">
        <v>1</v>
      </c>
      <c r="AA9" s="615" t="n">
        <v>2</v>
      </c>
      <c r="AB9" s="616" t="n">
        <v>0</v>
      </c>
      <c r="AC9" s="615" t="n">
        <v>3</v>
      </c>
      <c r="AD9" s="616" t="n">
        <v>3</v>
      </c>
      <c r="AE9" s="615" t="n">
        <v>1</v>
      </c>
      <c r="AF9" s="617" t="n">
        <v>1</v>
      </c>
      <c r="AG9" s="618"/>
    </row>
    <row r="10" customFormat="false" ht="15.75" hidden="false" customHeight="false" outlineLevel="0" collapsed="false">
      <c r="A10" s="611"/>
      <c r="B10" s="619" t="s">
        <v>453</v>
      </c>
      <c r="C10" s="620" t="n">
        <v>1</v>
      </c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4"/>
      <c r="Z10" s="614"/>
      <c r="AA10" s="614"/>
      <c r="AB10" s="614"/>
      <c r="AC10" s="614"/>
      <c r="AD10" s="614"/>
      <c r="AE10" s="614"/>
      <c r="AF10" s="617"/>
      <c r="AG10" s="618"/>
    </row>
    <row r="11" customFormat="false" ht="15.75" hidden="false" customHeight="false" outlineLevel="0" collapsed="false">
      <c r="A11" s="611"/>
      <c r="B11" s="621" t="s">
        <v>454</v>
      </c>
      <c r="C11" s="622" t="n">
        <v>2</v>
      </c>
      <c r="D11" s="623" t="s">
        <v>447</v>
      </c>
      <c r="E11" s="615" t="n">
        <v>4</v>
      </c>
      <c r="F11" s="616" t="n">
        <v>4</v>
      </c>
      <c r="G11" s="615" t="n">
        <v>3</v>
      </c>
      <c r="H11" s="616" t="n">
        <v>4</v>
      </c>
      <c r="I11" s="615" t="n">
        <v>4</v>
      </c>
      <c r="J11" s="616" t="n">
        <v>2</v>
      </c>
      <c r="K11" s="615" t="n">
        <v>4</v>
      </c>
      <c r="L11" s="616" t="n">
        <v>4</v>
      </c>
      <c r="M11" s="615" t="n">
        <v>2</v>
      </c>
      <c r="N11" s="616" t="n">
        <v>4</v>
      </c>
      <c r="O11" s="615" t="n">
        <v>3</v>
      </c>
      <c r="P11" s="616" t="n">
        <v>4</v>
      </c>
      <c r="Q11" s="615" t="n">
        <v>2</v>
      </c>
      <c r="R11" s="616" t="n">
        <v>2</v>
      </c>
      <c r="S11" s="615" t="n">
        <v>4</v>
      </c>
      <c r="T11" s="616" t="n">
        <v>2</v>
      </c>
      <c r="U11" s="615" t="n">
        <v>0</v>
      </c>
      <c r="V11" s="616" t="n">
        <v>3</v>
      </c>
      <c r="W11" s="615" t="n">
        <v>3</v>
      </c>
      <c r="X11" s="616" t="n">
        <v>0</v>
      </c>
      <c r="Y11" s="615" t="n">
        <v>4</v>
      </c>
      <c r="Z11" s="616" t="n">
        <v>2</v>
      </c>
      <c r="AA11" s="615" t="n">
        <v>3</v>
      </c>
      <c r="AB11" s="616" t="n">
        <v>0</v>
      </c>
      <c r="AC11" s="615" t="n">
        <v>3</v>
      </c>
      <c r="AD11" s="616" t="n">
        <v>3</v>
      </c>
      <c r="AE11" s="615" t="n">
        <v>2</v>
      </c>
      <c r="AF11" s="617" t="n">
        <v>1</v>
      </c>
      <c r="AG11" s="618"/>
    </row>
    <row r="12" customFormat="false" ht="15.75" hidden="false" customHeight="false" outlineLevel="0" collapsed="false">
      <c r="A12" s="611"/>
      <c r="B12" s="619" t="s">
        <v>455</v>
      </c>
      <c r="C12" s="620" t="n">
        <v>3</v>
      </c>
      <c r="D12" s="624" t="s">
        <v>449</v>
      </c>
      <c r="E12" s="615" t="n">
        <v>4</v>
      </c>
      <c r="F12" s="616" t="n">
        <v>3</v>
      </c>
      <c r="G12" s="615" t="n">
        <v>3</v>
      </c>
      <c r="H12" s="616" t="n">
        <v>4</v>
      </c>
      <c r="I12" s="615" t="n">
        <v>3</v>
      </c>
      <c r="J12" s="616" t="n">
        <v>1</v>
      </c>
      <c r="K12" s="615" t="n">
        <v>4</v>
      </c>
      <c r="L12" s="616" t="n">
        <v>3</v>
      </c>
      <c r="M12" s="615" t="n">
        <v>2</v>
      </c>
      <c r="N12" s="616" t="n">
        <v>3</v>
      </c>
      <c r="O12" s="615" t="n">
        <v>3</v>
      </c>
      <c r="P12" s="616" t="n">
        <v>4</v>
      </c>
      <c r="Q12" s="615" t="n">
        <v>2</v>
      </c>
      <c r="R12" s="616" t="n">
        <v>2</v>
      </c>
      <c r="S12" s="615" t="n">
        <v>3</v>
      </c>
      <c r="T12" s="616" t="n">
        <v>2</v>
      </c>
      <c r="U12" s="615" t="n">
        <v>0</v>
      </c>
      <c r="V12" s="616" t="n">
        <v>3</v>
      </c>
      <c r="W12" s="615" t="n">
        <v>3</v>
      </c>
      <c r="X12" s="616" t="n">
        <v>0</v>
      </c>
      <c r="Y12" s="615" t="n">
        <v>4</v>
      </c>
      <c r="Z12" s="616" t="n">
        <v>3</v>
      </c>
      <c r="AA12" s="615" t="n">
        <v>3</v>
      </c>
      <c r="AB12" s="616" t="n">
        <v>0</v>
      </c>
      <c r="AC12" s="615" t="n">
        <v>3</v>
      </c>
      <c r="AD12" s="616" t="n">
        <v>3</v>
      </c>
      <c r="AE12" s="615" t="n">
        <v>2</v>
      </c>
      <c r="AF12" s="617" t="n">
        <v>2</v>
      </c>
      <c r="AG12" s="618"/>
    </row>
    <row r="13" customFormat="false" ht="15.75" hidden="false" customHeight="false" outlineLevel="0" collapsed="false">
      <c r="A13" s="611"/>
      <c r="B13" s="621" t="s">
        <v>456</v>
      </c>
      <c r="C13" s="622" t="n">
        <v>4</v>
      </c>
      <c r="D13" s="633" t="s">
        <v>407</v>
      </c>
      <c r="E13" s="626" t="n">
        <f aca="false">AVERAGE(E9:E12)</f>
        <v>4</v>
      </c>
      <c r="F13" s="627" t="n">
        <f aca="false">AVERAGE(F9:F12)</f>
        <v>3.33333333333333</v>
      </c>
      <c r="G13" s="626" t="n">
        <f aca="false">AVERAGE(G9:G12)</f>
        <v>3</v>
      </c>
      <c r="H13" s="627" t="n">
        <f aca="false">AVERAGE(H9:H12)</f>
        <v>4</v>
      </c>
      <c r="I13" s="626" t="n">
        <f aca="false">AVERAGE(I9:I12)</f>
        <v>3.33333333333333</v>
      </c>
      <c r="J13" s="627" t="n">
        <f aca="false">AVERAGE(J9:J12)</f>
        <v>1.33333333333333</v>
      </c>
      <c r="K13" s="626" t="n">
        <f aca="false">AVERAGE(K9:K12)</f>
        <v>4</v>
      </c>
      <c r="L13" s="627" t="n">
        <f aca="false">AVERAGE(L9:L12)</f>
        <v>3.66666666666667</v>
      </c>
      <c r="M13" s="626" t="n">
        <f aca="false">AVERAGE(M9:M12)</f>
        <v>2</v>
      </c>
      <c r="N13" s="627" t="n">
        <f aca="false">AVERAGE(N9:N12)</f>
        <v>3.66666666666667</v>
      </c>
      <c r="O13" s="626" t="n">
        <f aca="false">AVERAGE(O9:O12)</f>
        <v>3</v>
      </c>
      <c r="P13" s="627" t="n">
        <f aca="false">AVERAGE(P9:P12)</f>
        <v>4</v>
      </c>
      <c r="Q13" s="626" t="n">
        <f aca="false">AVERAGE(Q9:Q12)</f>
        <v>2</v>
      </c>
      <c r="R13" s="627" t="n">
        <f aca="false">AVERAGE(R9:R12)</f>
        <v>2.33333333333333</v>
      </c>
      <c r="S13" s="626" t="n">
        <f aca="false">AVERAGE(S9:S12)</f>
        <v>3.33333333333333</v>
      </c>
      <c r="T13" s="627" t="n">
        <f aca="false">AVERAGE(T9:T12)</f>
        <v>2</v>
      </c>
      <c r="U13" s="626" t="n">
        <f aca="false">AVERAGE(U9:U12)</f>
        <v>0</v>
      </c>
      <c r="V13" s="627" t="n">
        <f aca="false">AVERAGE(V9:V12)</f>
        <v>2.66666666666667</v>
      </c>
      <c r="W13" s="626" t="n">
        <f aca="false">AVERAGE(W9:W12)</f>
        <v>3</v>
      </c>
      <c r="X13" s="627" t="n">
        <f aca="false">AVERAGE(X9:X12)</f>
        <v>0</v>
      </c>
      <c r="Y13" s="626" t="n">
        <f aca="false">AVERAGE(Y9:Y12)</f>
        <v>4</v>
      </c>
      <c r="Z13" s="627" t="n">
        <f aca="false">AVERAGE(Z9:Z12)</f>
        <v>2</v>
      </c>
      <c r="AA13" s="626" t="n">
        <f aca="false">AVERAGE(AA9:AA12)</f>
        <v>2.66666666666667</v>
      </c>
      <c r="AB13" s="627" t="n">
        <f aca="false">AVERAGE(AB9:AB12)</f>
        <v>0</v>
      </c>
      <c r="AC13" s="626" t="n">
        <f aca="false">AVERAGE(AC9:AC12)</f>
        <v>3</v>
      </c>
      <c r="AD13" s="627" t="n">
        <f aca="false">AVERAGE(AD9:AD12)</f>
        <v>3</v>
      </c>
      <c r="AE13" s="626" t="n">
        <f aca="false">AVERAGE(AE9:AE12)</f>
        <v>1.66666666666667</v>
      </c>
      <c r="AF13" s="628" t="n">
        <f aca="false">AVERAGE(AF9:AF12)</f>
        <v>1.33333333333333</v>
      </c>
      <c r="AG13" s="629" t="e">
        <f aca="false">AVERAGE(AG9:AG12)</f>
        <v>#DIV/0!</v>
      </c>
    </row>
  </sheetData>
  <mergeCells count="90">
    <mergeCell ref="A1:A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B2:D2"/>
    <mergeCell ref="A3:A7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9:A13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FFD966"/>
    <pageSetUpPr fitToPage="false"/>
  </sheetPr>
  <dimension ref="A1:AI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D4" activeCellId="0" sqref="D4"/>
    </sheetView>
  </sheetViews>
  <sheetFormatPr defaultRowHeight="15.75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53.86"/>
    <col collapsed="false" customWidth="true" hidden="false" outlineLevel="0" max="3" min="3" style="0" width="9.43"/>
    <col collapsed="false" customWidth="true" hidden="false" outlineLevel="0" max="4" min="4" style="0" width="11.14"/>
    <col collapsed="false" customWidth="true" hidden="false" outlineLevel="0" max="5" min="5" style="0" width="12.71"/>
    <col collapsed="false" customWidth="true" hidden="false" outlineLevel="0" max="6" min="6" style="0" width="11.99"/>
    <col collapsed="false" customWidth="true" hidden="false" outlineLevel="0" max="7" min="7" style="0" width="11.14"/>
    <col collapsed="false" customWidth="true" hidden="false" outlineLevel="0" max="8" min="8" style="0" width="13.57"/>
    <col collapsed="false" customWidth="true" hidden="false" outlineLevel="0" max="9" min="9" style="0" width="11.14"/>
    <col collapsed="false" customWidth="true" hidden="false" outlineLevel="0" max="10" min="10" style="0" width="11.3"/>
    <col collapsed="false" customWidth="true" hidden="false" outlineLevel="0" max="11" min="11" style="0" width="11.99"/>
    <col collapsed="false" customWidth="true" hidden="false" outlineLevel="0" max="12" min="12" style="0" width="13.01"/>
    <col collapsed="false" customWidth="true" hidden="false" outlineLevel="0" max="13" min="13" style="0" width="12.86"/>
    <col collapsed="false" customWidth="true" hidden="false" outlineLevel="0" max="14" min="14" style="0" width="11.71"/>
    <col collapsed="false" customWidth="true" hidden="false" outlineLevel="0" max="15" min="15" style="0" width="12.43"/>
    <col collapsed="false" customWidth="true" hidden="false" outlineLevel="0" max="16" min="16" style="0" width="10.43"/>
    <col collapsed="false" customWidth="true" hidden="false" outlineLevel="0" max="17" min="17" style="0" width="11.71"/>
    <col collapsed="false" customWidth="true" hidden="false" outlineLevel="0" max="18" min="18" style="0" width="10.43"/>
    <col collapsed="false" customWidth="true" hidden="false" outlineLevel="0" max="19" min="19" style="0" width="11.99"/>
    <col collapsed="false" customWidth="true" hidden="false" outlineLevel="0" max="20" min="20" style="0" width="10.43"/>
    <col collapsed="false" customWidth="true" hidden="false" outlineLevel="0" max="21" min="21" style="0" width="11.14"/>
    <col collapsed="false" customWidth="true" hidden="false" outlineLevel="0" max="22" min="22" style="0" width="10.43"/>
    <col collapsed="false" customWidth="true" hidden="false" outlineLevel="0" max="23" min="23" style="0" width="12.29"/>
    <col collapsed="false" customWidth="true" hidden="false" outlineLevel="0" max="24" min="24" style="0" width="10.43"/>
    <col collapsed="false" customWidth="true" hidden="false" outlineLevel="0" max="25" min="25" style="0" width="13.29"/>
    <col collapsed="false" customWidth="true" hidden="false" outlineLevel="0" max="26" min="26" style="0" width="11.43"/>
    <col collapsed="false" customWidth="true" hidden="false" outlineLevel="0" max="27" min="27" style="0" width="12.43"/>
    <col collapsed="false" customWidth="true" hidden="false" outlineLevel="0" max="28" min="28" style="0" width="11.71"/>
    <col collapsed="false" customWidth="true" hidden="false" outlineLevel="0" max="29" min="29" style="0" width="11.99"/>
    <col collapsed="false" customWidth="true" hidden="false" outlineLevel="0" max="30" min="30" style="0" width="10.43"/>
    <col collapsed="false" customWidth="true" hidden="false" outlineLevel="0" max="31" min="31" style="0" width="12.43"/>
    <col collapsed="false" customWidth="true" hidden="false" outlineLevel="0" max="32" min="32" style="0" width="10.43"/>
    <col collapsed="false" customWidth="true" hidden="false" outlineLevel="0" max="35" min="33" style="0" width="214.43"/>
    <col collapsed="false" customWidth="true" hidden="false" outlineLevel="0" max="1025" min="36" style="0" width="14.43"/>
  </cols>
  <sheetData>
    <row r="1" customFormat="false" ht="15.75" hidden="false" customHeight="true" outlineLevel="0" collapsed="false">
      <c r="A1" s="634" t="s">
        <v>315</v>
      </c>
      <c r="B1" s="606" t="s">
        <v>440</v>
      </c>
      <c r="C1" s="635" t="s">
        <v>457</v>
      </c>
      <c r="D1" s="636" t="str">
        <f aca="false">'ALUMNAT 4t'!C5</f>
        <v>Alegre, Erika</v>
      </c>
      <c r="E1" s="565" t="str">
        <f aca="false">'ALUMNAT 4t'!C6</f>
        <v>Alonso, Alba Mª</v>
      </c>
      <c r="F1" s="636" t="str">
        <f aca="false">'ALUMNAT 4t'!C7</f>
        <v>Amorós, Martina</v>
      </c>
      <c r="G1" s="565" t="str">
        <f aca="false">'ALUMNAT 4t'!C8</f>
        <v>Anoro, Ester</v>
      </c>
      <c r="H1" s="636" t="str">
        <f aca="false">'ALUMNAT 4t'!C9</f>
        <v>Bayarri, Ramón</v>
      </c>
      <c r="I1" s="565" t="str">
        <f aca="false">'ALUMNAT 4t'!C10</f>
        <v>Ben-Ali, Said</v>
      </c>
      <c r="J1" s="636" t="str">
        <f aca="false">'ALUMNAT 4t'!C11</f>
        <v>Bredemeyer, Jan</v>
      </c>
      <c r="K1" s="565" t="str">
        <f aca="false">'ALUMNAT 4t'!C12</f>
        <v>Coll, Noah Shaanan</v>
      </c>
      <c r="L1" s="636" t="str">
        <f aca="false">'ALUMNAT 4t'!C13</f>
        <v>Cruz, Alejandro</v>
      </c>
      <c r="M1" s="565" t="str">
        <f aca="false">'ALUMNAT 4t'!C14</f>
        <v>del Fresno, Mariam</v>
      </c>
      <c r="N1" s="636" t="str">
        <f aca="false">'ALUMNAT 4t'!C15</f>
        <v>Fargas, Ivaloo</v>
      </c>
      <c r="O1" s="565" t="str">
        <f aca="false">'ALUMNAT 4t'!C16</f>
        <v>Fontanals, Gemma</v>
      </c>
      <c r="P1" s="636" t="str">
        <f aca="false">'ALUMNAT 4t'!C17</f>
        <v>Franco, Sergi</v>
      </c>
      <c r="Q1" s="565" t="str">
        <f aca="false">'ALUMNAT 4t'!C18</f>
        <v>Garcés, Martí</v>
      </c>
      <c r="R1" s="636" t="str">
        <f aca="false">'ALUMNAT 4t'!C19</f>
        <v>Jiménez, Marta</v>
      </c>
      <c r="S1" s="565" t="str">
        <f aca="false">'ALUMNAT 4t'!C20</f>
        <v>López, Marc</v>
      </c>
      <c r="T1" s="636" t="str">
        <f aca="false">'ALUMNAT 4t'!C21</f>
        <v>Madera, Miranda</v>
      </c>
      <c r="U1" s="565" t="str">
        <f aca="false">'ALUMNAT 4t'!C22</f>
        <v>Mestres, Arnau</v>
      </c>
      <c r="V1" s="636" t="str">
        <f aca="false">'ALUMNAT 4t'!C23</f>
        <v>Muñoz, Anna</v>
      </c>
      <c r="W1" s="565" t="str">
        <f aca="false">'ALUMNAT 4t'!C24</f>
        <v>Nicolas, Pere</v>
      </c>
      <c r="X1" s="636" t="str">
        <f aca="false">'ALUMNAT 4t'!C25</f>
        <v>Roa, Santiago G.</v>
      </c>
      <c r="Y1" s="565" t="str">
        <f aca="false">'ALUMNAT 4t'!C26</f>
        <v>Rocha, Evana Iris</v>
      </c>
      <c r="Z1" s="636" t="str">
        <f aca="false">'ALUMNAT 4t'!C27</f>
        <v>Ruíz, Víctor</v>
      </c>
      <c r="AA1" s="565" t="str">
        <f aca="false">'ALUMNAT 4t'!C28</f>
        <v>Sancho, Carla</v>
      </c>
      <c r="AB1" s="636" t="str">
        <f aca="false">'ALUMNAT 4t'!C29</f>
        <v>Schito, Matteo</v>
      </c>
      <c r="AC1" s="565" t="str">
        <f aca="false">'ALUMNAT 4t'!C30</f>
        <v>Serrat, Guillem</v>
      </c>
      <c r="AD1" s="636" t="str">
        <f aca="false">'ALUMNAT 4t'!C31</f>
        <v>Terrada, Minerva</v>
      </c>
      <c r="AE1" s="565" t="str">
        <f aca="false">'ALUMNAT 4t'!C32</f>
        <v>Troya, Marta</v>
      </c>
      <c r="AF1" s="636" t="str">
        <f aca="false">'ALUMNAT 4t'!C33</f>
        <v>Valderas, Julia</v>
      </c>
      <c r="AG1" s="637"/>
      <c r="AH1" s="637"/>
      <c r="AI1" s="637"/>
    </row>
    <row r="2" customFormat="false" ht="24" hidden="false" customHeight="true" outlineLevel="0" collapsed="false">
      <c r="A2" s="634"/>
      <c r="B2" s="638" t="s">
        <v>458</v>
      </c>
      <c r="C2" s="635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7"/>
      <c r="AH2" s="637"/>
      <c r="AI2" s="637"/>
    </row>
    <row r="3" customFormat="false" ht="15.75" hidden="false" customHeight="false" outlineLevel="0" collapsed="false">
      <c r="A3" s="634"/>
      <c r="B3" s="639" t="s">
        <v>459</v>
      </c>
      <c r="C3" s="640" t="s">
        <v>460</v>
      </c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1"/>
      <c r="AF3" s="641"/>
      <c r="AG3" s="642"/>
      <c r="AH3" s="642"/>
      <c r="AI3" s="642"/>
    </row>
    <row r="4" customFormat="false" ht="15.75" hidden="false" customHeight="true" outlineLevel="0" collapsed="false">
      <c r="A4" s="643" t="s">
        <v>461</v>
      </c>
      <c r="B4" s="644" t="s">
        <v>452</v>
      </c>
      <c r="C4" s="620" t="n">
        <v>0</v>
      </c>
      <c r="D4" s="645" t="n">
        <v>4</v>
      </c>
      <c r="E4" s="646" t="n">
        <v>4</v>
      </c>
      <c r="F4" s="645" t="n">
        <v>3</v>
      </c>
      <c r="G4" s="646" t="n">
        <v>4</v>
      </c>
      <c r="H4" s="645" t="n">
        <v>4</v>
      </c>
      <c r="I4" s="646" t="n">
        <v>1</v>
      </c>
      <c r="J4" s="645" t="n">
        <v>4</v>
      </c>
      <c r="K4" s="646" t="n">
        <v>4</v>
      </c>
      <c r="L4" s="645" t="n">
        <v>4</v>
      </c>
      <c r="M4" s="646" t="n">
        <v>4</v>
      </c>
      <c r="N4" s="645" t="n">
        <v>2</v>
      </c>
      <c r="O4" s="646" t="n">
        <v>4</v>
      </c>
      <c r="P4" s="645" t="n">
        <v>1</v>
      </c>
      <c r="Q4" s="646" t="n">
        <v>2</v>
      </c>
      <c r="R4" s="645" t="n">
        <v>4</v>
      </c>
      <c r="S4" s="646" t="n">
        <v>3</v>
      </c>
      <c r="T4" s="645" t="n">
        <v>0</v>
      </c>
      <c r="U4" s="646" t="n">
        <v>2</v>
      </c>
      <c r="V4" s="645" t="n">
        <v>4</v>
      </c>
      <c r="W4" s="646" t="n">
        <v>0</v>
      </c>
      <c r="X4" s="645" t="n">
        <v>4</v>
      </c>
      <c r="Y4" s="646" t="n">
        <v>1</v>
      </c>
      <c r="Z4" s="645" t="n">
        <v>3</v>
      </c>
      <c r="AA4" s="646" t="n">
        <v>0</v>
      </c>
      <c r="AB4" s="645" t="n">
        <v>3</v>
      </c>
      <c r="AC4" s="646" t="n">
        <v>3</v>
      </c>
      <c r="AD4" s="645" t="n">
        <v>1</v>
      </c>
      <c r="AE4" s="646" t="n">
        <v>2</v>
      </c>
      <c r="AF4" s="645"/>
      <c r="AG4" s="647"/>
      <c r="AH4" s="648"/>
      <c r="AI4" s="647"/>
    </row>
    <row r="5" customFormat="false" ht="15.75" hidden="false" customHeight="false" outlineLevel="0" collapsed="false">
      <c r="A5" s="643"/>
      <c r="B5" s="621" t="s">
        <v>462</v>
      </c>
      <c r="C5" s="622" t="n">
        <v>1</v>
      </c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645"/>
      <c r="AE5" s="645"/>
      <c r="AF5" s="645"/>
      <c r="AG5" s="645"/>
      <c r="AH5" s="645"/>
      <c r="AI5" s="645"/>
    </row>
    <row r="6" customFormat="false" ht="15.75" hidden="false" customHeight="false" outlineLevel="0" collapsed="false">
      <c r="A6" s="643"/>
      <c r="B6" s="619" t="s">
        <v>463</v>
      </c>
      <c r="C6" s="620" t="n">
        <v>2</v>
      </c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5"/>
      <c r="R6" s="645"/>
      <c r="S6" s="645"/>
      <c r="T6" s="645"/>
      <c r="U6" s="645"/>
      <c r="V6" s="645"/>
      <c r="W6" s="645"/>
      <c r="X6" s="645"/>
      <c r="Y6" s="645"/>
      <c r="Z6" s="645"/>
      <c r="AA6" s="645"/>
      <c r="AB6" s="645"/>
      <c r="AC6" s="645"/>
      <c r="AD6" s="645"/>
      <c r="AE6" s="645"/>
      <c r="AF6" s="645"/>
      <c r="AG6" s="645"/>
      <c r="AH6" s="645"/>
      <c r="AI6" s="645"/>
    </row>
    <row r="7" customFormat="false" ht="15.75" hidden="false" customHeight="false" outlineLevel="0" collapsed="false">
      <c r="A7" s="643"/>
      <c r="B7" s="621" t="s">
        <v>464</v>
      </c>
      <c r="C7" s="622" t="n">
        <v>3</v>
      </c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5"/>
      <c r="R7" s="645"/>
      <c r="S7" s="645"/>
      <c r="T7" s="645"/>
      <c r="U7" s="645"/>
      <c r="V7" s="645"/>
      <c r="W7" s="645"/>
      <c r="X7" s="645"/>
      <c r="Y7" s="645"/>
      <c r="Z7" s="645"/>
      <c r="AA7" s="645"/>
      <c r="AB7" s="645"/>
      <c r="AC7" s="645"/>
      <c r="AD7" s="645"/>
      <c r="AE7" s="645"/>
      <c r="AF7" s="645"/>
      <c r="AG7" s="645"/>
      <c r="AH7" s="645"/>
      <c r="AI7" s="645"/>
    </row>
    <row r="8" customFormat="false" ht="15.75" hidden="false" customHeight="false" outlineLevel="0" collapsed="false">
      <c r="A8" s="643"/>
      <c r="B8" s="619" t="s">
        <v>465</v>
      </c>
      <c r="C8" s="620" t="n">
        <v>4</v>
      </c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5"/>
      <c r="R8" s="645"/>
      <c r="S8" s="645"/>
      <c r="T8" s="645"/>
      <c r="U8" s="645"/>
      <c r="V8" s="645"/>
      <c r="W8" s="645"/>
      <c r="X8" s="645"/>
      <c r="Y8" s="645"/>
      <c r="Z8" s="645"/>
      <c r="AA8" s="645"/>
      <c r="AB8" s="645"/>
      <c r="AC8" s="645"/>
      <c r="AD8" s="645"/>
      <c r="AE8" s="645"/>
      <c r="AF8" s="645"/>
      <c r="AG8" s="645"/>
      <c r="AH8" s="645"/>
      <c r="AI8" s="645"/>
    </row>
    <row r="9" customFormat="false" ht="15.75" hidden="false" customHeight="true" outlineLevel="0" collapsed="false">
      <c r="A9" s="649" t="s">
        <v>466</v>
      </c>
      <c r="B9" s="612" t="s">
        <v>443</v>
      </c>
      <c r="C9" s="622" t="n">
        <v>0</v>
      </c>
      <c r="D9" s="645" t="n">
        <f aca="false">'Parcial 4t A'!E7</f>
        <v>3.333333333</v>
      </c>
      <c r="E9" s="646" t="n">
        <f aca="false">'Parcial 4t A'!F7</f>
        <v>3</v>
      </c>
      <c r="F9" s="645" t="n">
        <f aca="false">'Parcial 4t A'!G7</f>
        <v>2.333333333</v>
      </c>
      <c r="G9" s="646" t="n">
        <f aca="false">'Parcial 4t A'!H7</f>
        <v>4</v>
      </c>
      <c r="H9" s="645" t="n">
        <f aca="false">'Parcial 4t A'!I7</f>
        <v>3</v>
      </c>
      <c r="I9" s="646" t="n">
        <f aca="false">'Parcial 4t A'!J7</f>
        <v>1.666666667</v>
      </c>
      <c r="J9" s="645" t="n">
        <f aca="false">'Parcial 4t A'!K7</f>
        <v>3.666666667</v>
      </c>
      <c r="K9" s="646" t="n">
        <f aca="false">'Parcial 4t A'!L7</f>
        <v>3</v>
      </c>
      <c r="L9" s="645" t="n">
        <f aca="false">'Parcial 4t A'!M7</f>
        <v>2</v>
      </c>
      <c r="M9" s="646" t="n">
        <f aca="false">'Parcial 4t A'!N7</f>
        <v>3</v>
      </c>
      <c r="N9" s="645" t="n">
        <f aca="false">'Parcial 4t A'!O7</f>
        <v>2.666666667</v>
      </c>
      <c r="O9" s="646" t="n">
        <f aca="false">'Parcial 4t A'!P7</f>
        <v>3.666666667</v>
      </c>
      <c r="P9" s="645" t="n">
        <f aca="false">'Parcial 4t A'!Q7</f>
        <v>1</v>
      </c>
      <c r="Q9" s="646" t="n">
        <f aca="false">'Parcial 4t A'!R7</f>
        <v>2</v>
      </c>
      <c r="R9" s="645" t="n">
        <f aca="false">'Parcial 4t A'!S7</f>
        <v>2.666666667</v>
      </c>
      <c r="S9" s="646" t="n">
        <f aca="false">'Parcial 4t A'!T7</f>
        <v>2</v>
      </c>
      <c r="T9" s="645" t="n">
        <f aca="false">'Parcial 4t A'!U7</f>
        <v>0</v>
      </c>
      <c r="U9" s="646" t="n">
        <f aca="false">'Parcial 4t A'!V7</f>
        <v>2.666666667</v>
      </c>
      <c r="V9" s="645" t="n">
        <f aca="false">'Parcial 4t A'!W7</f>
        <v>2.333333333</v>
      </c>
      <c r="W9" s="646" t="n">
        <f aca="false">'Parcial 4t A'!X7</f>
        <v>0</v>
      </c>
      <c r="X9" s="645" t="n">
        <f aca="false">'Parcial 4t A'!Y7</f>
        <v>3.333333333</v>
      </c>
      <c r="Y9" s="646" t="n">
        <f aca="false">'Parcial 4t A'!Z7</f>
        <v>1.666666667</v>
      </c>
      <c r="Z9" s="645" t="n">
        <f aca="false">'Parcial 4t A'!AA7</f>
        <v>2.333333333</v>
      </c>
      <c r="AA9" s="646" t="n">
        <f aca="false">'Parcial 4t A'!AB7</f>
        <v>0.3333333333</v>
      </c>
      <c r="AB9" s="645" t="n">
        <f aca="false">'Parcial 4t A'!AC7</f>
        <v>3</v>
      </c>
      <c r="AC9" s="646" t="n">
        <f aca="false">'Parcial 4t A'!AD7</f>
        <v>2.333333333</v>
      </c>
      <c r="AD9" s="645" t="n">
        <f aca="false">'Parcial 4t A'!AE7</f>
        <v>1.666666667</v>
      </c>
      <c r="AE9" s="646" t="n">
        <f aca="false">'Parcial 4t A'!AF7</f>
        <v>1.333333333</v>
      </c>
      <c r="AF9" s="645" t="e">
        <f aca="false">'Parcial 4t A'!AG7</f>
        <v>#DIV/0!</v>
      </c>
      <c r="AG9" s="650" t="n">
        <f aca="false">'Parcial 4t A'!AH7</f>
        <v>0</v>
      </c>
      <c r="AH9" s="650" t="n">
        <f aca="false">'Parcial 4t A'!AI7</f>
        <v>0</v>
      </c>
      <c r="AI9" s="650" t="n">
        <f aca="false">'Parcial 4t A'!AJ7</f>
        <v>0</v>
      </c>
    </row>
    <row r="10" customFormat="false" ht="15.75" hidden="false" customHeight="false" outlineLevel="0" collapsed="false">
      <c r="A10" s="649"/>
      <c r="B10" s="619" t="s">
        <v>445</v>
      </c>
      <c r="C10" s="620" t="n">
        <v>1</v>
      </c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5"/>
      <c r="R10" s="645"/>
      <c r="S10" s="645"/>
      <c r="T10" s="645"/>
      <c r="U10" s="645"/>
      <c r="V10" s="645"/>
      <c r="W10" s="645"/>
      <c r="X10" s="645"/>
      <c r="Y10" s="645"/>
      <c r="Z10" s="645"/>
      <c r="AA10" s="645"/>
      <c r="AB10" s="645"/>
      <c r="AC10" s="645"/>
      <c r="AD10" s="645"/>
      <c r="AE10" s="645"/>
      <c r="AF10" s="645"/>
      <c r="AG10" s="645"/>
      <c r="AH10" s="645"/>
      <c r="AI10" s="645"/>
    </row>
    <row r="11" customFormat="false" ht="15.75" hidden="false" customHeight="false" outlineLevel="0" collapsed="false">
      <c r="A11" s="649"/>
      <c r="B11" s="621" t="s">
        <v>446</v>
      </c>
      <c r="C11" s="622" t="n">
        <v>2</v>
      </c>
      <c r="D11" s="645"/>
      <c r="E11" s="645"/>
      <c r="F11" s="645"/>
      <c r="G11" s="645"/>
      <c r="H11" s="645"/>
      <c r="I11" s="645"/>
      <c r="J11" s="645"/>
      <c r="K11" s="645"/>
      <c r="L11" s="645"/>
      <c r="M11" s="645"/>
      <c r="N11" s="645"/>
      <c r="O11" s="645"/>
      <c r="P11" s="645"/>
      <c r="Q11" s="645"/>
      <c r="R11" s="645"/>
      <c r="S11" s="645"/>
      <c r="T11" s="645"/>
      <c r="U11" s="645"/>
      <c r="V11" s="645"/>
      <c r="W11" s="645"/>
      <c r="X11" s="645"/>
      <c r="Y11" s="645"/>
      <c r="Z11" s="645"/>
      <c r="AA11" s="645"/>
      <c r="AB11" s="645"/>
      <c r="AC11" s="645"/>
      <c r="AD11" s="645"/>
      <c r="AE11" s="645"/>
      <c r="AF11" s="645"/>
      <c r="AG11" s="645"/>
      <c r="AH11" s="645"/>
      <c r="AI11" s="645"/>
    </row>
    <row r="12" customFormat="false" ht="15.75" hidden="false" customHeight="false" outlineLevel="0" collapsed="false">
      <c r="A12" s="649"/>
      <c r="B12" s="619" t="s">
        <v>448</v>
      </c>
      <c r="C12" s="620" t="n">
        <v>3</v>
      </c>
      <c r="D12" s="645"/>
      <c r="E12" s="645"/>
      <c r="F12" s="645"/>
      <c r="G12" s="645"/>
      <c r="H12" s="645"/>
      <c r="I12" s="645"/>
      <c r="J12" s="645"/>
      <c r="K12" s="645"/>
      <c r="L12" s="645"/>
      <c r="M12" s="645"/>
      <c r="N12" s="645"/>
      <c r="O12" s="645"/>
      <c r="P12" s="645"/>
      <c r="Q12" s="645"/>
      <c r="R12" s="645"/>
      <c r="S12" s="645"/>
      <c r="T12" s="645"/>
      <c r="U12" s="645"/>
      <c r="V12" s="645"/>
      <c r="W12" s="645"/>
      <c r="X12" s="645"/>
      <c r="Y12" s="645"/>
      <c r="Z12" s="645"/>
      <c r="AA12" s="645"/>
      <c r="AB12" s="645"/>
      <c r="AC12" s="645"/>
      <c r="AD12" s="645"/>
      <c r="AE12" s="645"/>
      <c r="AF12" s="645"/>
      <c r="AG12" s="645"/>
      <c r="AH12" s="645"/>
      <c r="AI12" s="645"/>
    </row>
    <row r="13" customFormat="false" ht="15.75" hidden="false" customHeight="false" outlineLevel="0" collapsed="false">
      <c r="A13" s="649"/>
      <c r="B13" s="621" t="s">
        <v>450</v>
      </c>
      <c r="C13" s="622" t="n">
        <v>4</v>
      </c>
      <c r="D13" s="645"/>
      <c r="E13" s="645"/>
      <c r="F13" s="645"/>
      <c r="G13" s="645"/>
      <c r="H13" s="645"/>
      <c r="I13" s="645"/>
      <c r="J13" s="645"/>
      <c r="K13" s="645"/>
      <c r="L13" s="645"/>
      <c r="M13" s="645"/>
      <c r="N13" s="645"/>
      <c r="O13" s="645"/>
      <c r="P13" s="645"/>
      <c r="Q13" s="645"/>
      <c r="R13" s="645"/>
      <c r="S13" s="645"/>
      <c r="T13" s="645"/>
      <c r="U13" s="645"/>
      <c r="V13" s="645"/>
      <c r="W13" s="645"/>
      <c r="X13" s="645"/>
      <c r="Y13" s="645"/>
      <c r="Z13" s="645"/>
      <c r="AA13" s="645"/>
      <c r="AB13" s="645"/>
      <c r="AC13" s="645"/>
      <c r="AD13" s="645"/>
      <c r="AE13" s="645"/>
      <c r="AF13" s="645"/>
      <c r="AG13" s="645"/>
      <c r="AH13" s="645"/>
      <c r="AI13" s="645"/>
    </row>
    <row r="14" customFormat="false" ht="15.75" hidden="false" customHeight="true" outlineLevel="0" collapsed="false">
      <c r="A14" s="643" t="s">
        <v>467</v>
      </c>
      <c r="B14" s="644" t="s">
        <v>452</v>
      </c>
      <c r="C14" s="620" t="n">
        <v>0</v>
      </c>
      <c r="D14" s="645" t="n">
        <v>4</v>
      </c>
      <c r="E14" s="646" t="n">
        <v>3</v>
      </c>
      <c r="F14" s="645" t="n">
        <v>2</v>
      </c>
      <c r="G14" s="646" t="n">
        <v>4</v>
      </c>
      <c r="H14" s="645" t="n">
        <v>3</v>
      </c>
      <c r="I14" s="646" t="n">
        <v>1</v>
      </c>
      <c r="J14" s="645" t="n">
        <v>4</v>
      </c>
      <c r="K14" s="646" t="n">
        <v>4</v>
      </c>
      <c r="L14" s="645" t="n">
        <v>2</v>
      </c>
      <c r="M14" s="646" t="n">
        <v>3</v>
      </c>
      <c r="N14" s="645" t="n">
        <v>2</v>
      </c>
      <c r="O14" s="646" t="n">
        <v>3</v>
      </c>
      <c r="P14" s="645" t="n">
        <v>1</v>
      </c>
      <c r="Q14" s="646" t="n">
        <v>2</v>
      </c>
      <c r="R14" s="645" t="n">
        <v>2</v>
      </c>
      <c r="S14" s="646" t="n">
        <v>2</v>
      </c>
      <c r="T14" s="645" t="n">
        <v>0</v>
      </c>
      <c r="U14" s="646" t="n">
        <v>2</v>
      </c>
      <c r="V14" s="645" t="n">
        <v>2</v>
      </c>
      <c r="W14" s="646" t="n">
        <v>0</v>
      </c>
      <c r="X14" s="645" t="n">
        <v>3</v>
      </c>
      <c r="Y14" s="646" t="n">
        <v>2</v>
      </c>
      <c r="Z14" s="645" t="n">
        <v>2</v>
      </c>
      <c r="AA14" s="646" t="n">
        <v>0</v>
      </c>
      <c r="AB14" s="645" t="n">
        <v>2</v>
      </c>
      <c r="AC14" s="646" t="n">
        <v>3</v>
      </c>
      <c r="AD14" s="645" t="n">
        <v>1</v>
      </c>
      <c r="AE14" s="646" t="n">
        <v>1</v>
      </c>
      <c r="AF14" s="645"/>
      <c r="AG14" s="647"/>
      <c r="AH14" s="648"/>
      <c r="AI14" s="647"/>
    </row>
    <row r="15" customFormat="false" ht="15.75" hidden="false" customHeight="false" outlineLevel="0" collapsed="false">
      <c r="A15" s="643"/>
      <c r="B15" s="621" t="s">
        <v>468</v>
      </c>
      <c r="C15" s="622" t="n">
        <v>1</v>
      </c>
      <c r="D15" s="645"/>
      <c r="E15" s="645"/>
      <c r="F15" s="645"/>
      <c r="G15" s="645"/>
      <c r="H15" s="645"/>
      <c r="I15" s="645"/>
      <c r="J15" s="645"/>
      <c r="K15" s="645"/>
      <c r="L15" s="645"/>
      <c r="M15" s="645"/>
      <c r="N15" s="645"/>
      <c r="O15" s="645"/>
      <c r="P15" s="645"/>
      <c r="Q15" s="645"/>
      <c r="R15" s="645"/>
      <c r="S15" s="645"/>
      <c r="T15" s="645"/>
      <c r="U15" s="645"/>
      <c r="V15" s="645"/>
      <c r="W15" s="645"/>
      <c r="X15" s="645"/>
      <c r="Y15" s="645"/>
      <c r="Z15" s="645"/>
      <c r="AA15" s="645"/>
      <c r="AB15" s="645"/>
      <c r="AC15" s="645"/>
      <c r="AD15" s="645"/>
      <c r="AE15" s="645"/>
      <c r="AF15" s="645"/>
      <c r="AG15" s="645"/>
      <c r="AH15" s="645"/>
      <c r="AI15" s="645"/>
    </row>
    <row r="16" customFormat="false" ht="15.75" hidden="false" customHeight="false" outlineLevel="0" collapsed="false">
      <c r="A16" s="643"/>
      <c r="B16" s="619" t="s">
        <v>469</v>
      </c>
      <c r="C16" s="620" t="n">
        <v>2</v>
      </c>
      <c r="D16" s="645"/>
      <c r="E16" s="645"/>
      <c r="F16" s="645"/>
      <c r="G16" s="645"/>
      <c r="H16" s="645"/>
      <c r="I16" s="645"/>
      <c r="J16" s="645"/>
      <c r="K16" s="645"/>
      <c r="L16" s="645"/>
      <c r="M16" s="645"/>
      <c r="N16" s="645"/>
      <c r="O16" s="645"/>
      <c r="P16" s="645"/>
      <c r="Q16" s="645"/>
      <c r="R16" s="645"/>
      <c r="S16" s="645"/>
      <c r="T16" s="645"/>
      <c r="U16" s="645"/>
      <c r="V16" s="645"/>
      <c r="W16" s="645"/>
      <c r="X16" s="645"/>
      <c r="Y16" s="645"/>
      <c r="Z16" s="645"/>
      <c r="AA16" s="645"/>
      <c r="AB16" s="645"/>
      <c r="AC16" s="645"/>
      <c r="AD16" s="645"/>
      <c r="AE16" s="645"/>
      <c r="AF16" s="645"/>
      <c r="AG16" s="645"/>
      <c r="AH16" s="645"/>
      <c r="AI16" s="645"/>
    </row>
    <row r="17" customFormat="false" ht="15.75" hidden="false" customHeight="false" outlineLevel="0" collapsed="false">
      <c r="A17" s="643"/>
      <c r="B17" s="621" t="s">
        <v>470</v>
      </c>
      <c r="C17" s="622" t="n">
        <v>3</v>
      </c>
      <c r="D17" s="645"/>
      <c r="E17" s="645"/>
      <c r="F17" s="645"/>
      <c r="G17" s="645"/>
      <c r="H17" s="645"/>
      <c r="I17" s="645"/>
      <c r="J17" s="645"/>
      <c r="K17" s="645"/>
      <c r="L17" s="645"/>
      <c r="M17" s="645"/>
      <c r="N17" s="645"/>
      <c r="O17" s="645"/>
      <c r="P17" s="645"/>
      <c r="Q17" s="645"/>
      <c r="R17" s="645"/>
      <c r="S17" s="645"/>
      <c r="T17" s="645"/>
      <c r="U17" s="645"/>
      <c r="V17" s="645"/>
      <c r="W17" s="645"/>
      <c r="X17" s="645"/>
      <c r="Y17" s="645"/>
      <c r="Z17" s="645"/>
      <c r="AA17" s="645"/>
      <c r="AB17" s="645"/>
      <c r="AC17" s="645"/>
      <c r="AD17" s="645"/>
      <c r="AE17" s="645"/>
      <c r="AF17" s="645"/>
      <c r="AG17" s="645"/>
      <c r="AH17" s="645"/>
      <c r="AI17" s="645"/>
    </row>
    <row r="18" customFormat="false" ht="15.75" hidden="false" customHeight="false" outlineLevel="0" collapsed="false">
      <c r="A18" s="643"/>
      <c r="B18" s="619" t="s">
        <v>471</v>
      </c>
      <c r="C18" s="620" t="n">
        <v>4</v>
      </c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</row>
    <row r="19" customFormat="false" ht="15.75" hidden="false" customHeight="true" outlineLevel="0" collapsed="false">
      <c r="A19" s="649" t="s">
        <v>472</v>
      </c>
      <c r="B19" s="612" t="s">
        <v>452</v>
      </c>
      <c r="C19" s="622" t="n">
        <v>0</v>
      </c>
      <c r="D19" s="645" t="n">
        <f aca="false">'Parcial 4t A'!E13</f>
        <v>4</v>
      </c>
      <c r="E19" s="646" t="n">
        <f aca="false">'Parcial 4t A'!F13</f>
        <v>3.333333333</v>
      </c>
      <c r="F19" s="645" t="n">
        <f aca="false">'Parcial 4t A'!G13</f>
        <v>3</v>
      </c>
      <c r="G19" s="646" t="n">
        <f aca="false">'Parcial 4t A'!H13</f>
        <v>4</v>
      </c>
      <c r="H19" s="645" t="n">
        <f aca="false">'Parcial 4t A'!I13</f>
        <v>3.333333333</v>
      </c>
      <c r="I19" s="646" t="n">
        <f aca="false">'Parcial 4t A'!J13</f>
        <v>1.333333333</v>
      </c>
      <c r="J19" s="645" t="n">
        <f aca="false">'Parcial 4t A'!K13</f>
        <v>4</v>
      </c>
      <c r="K19" s="646" t="n">
        <f aca="false">'Parcial 4t A'!L13</f>
        <v>3.666666667</v>
      </c>
      <c r="L19" s="645" t="n">
        <f aca="false">'Parcial 4t A'!M13</f>
        <v>2</v>
      </c>
      <c r="M19" s="646" t="n">
        <f aca="false">'Parcial 4t A'!N13</f>
        <v>3.666666667</v>
      </c>
      <c r="N19" s="645" t="n">
        <f aca="false">'Parcial 4t A'!O13</f>
        <v>3</v>
      </c>
      <c r="O19" s="646" t="n">
        <f aca="false">'Parcial 4t A'!P13</f>
        <v>4</v>
      </c>
      <c r="P19" s="645" t="n">
        <f aca="false">'Parcial 4t A'!Q13</f>
        <v>2</v>
      </c>
      <c r="Q19" s="646" t="n">
        <f aca="false">'Parcial 4t A'!R13</f>
        <v>2.333333333</v>
      </c>
      <c r="R19" s="645" t="n">
        <f aca="false">'Parcial 4t A'!S13</f>
        <v>3.333333333</v>
      </c>
      <c r="S19" s="646" t="n">
        <f aca="false">'Parcial 4t A'!T13</f>
        <v>2</v>
      </c>
      <c r="T19" s="645" t="n">
        <f aca="false">'Parcial 4t A'!U13</f>
        <v>0</v>
      </c>
      <c r="U19" s="646" t="n">
        <f aca="false">'Parcial 4t A'!V13</f>
        <v>2.666666667</v>
      </c>
      <c r="V19" s="645" t="n">
        <f aca="false">'Parcial 4t A'!W13</f>
        <v>3</v>
      </c>
      <c r="W19" s="646" t="n">
        <f aca="false">'Parcial 4t A'!X13</f>
        <v>0</v>
      </c>
      <c r="X19" s="645" t="n">
        <f aca="false">'Parcial 4t A'!Y13</f>
        <v>4</v>
      </c>
      <c r="Y19" s="646" t="n">
        <f aca="false">'Parcial 4t A'!Z13</f>
        <v>2</v>
      </c>
      <c r="Z19" s="645" t="n">
        <f aca="false">'Parcial 4t A'!AA13</f>
        <v>2.666666667</v>
      </c>
      <c r="AA19" s="646" t="n">
        <f aca="false">'Parcial 4t A'!AB13</f>
        <v>0</v>
      </c>
      <c r="AB19" s="645" t="n">
        <f aca="false">'Parcial 4t A'!AC13</f>
        <v>3</v>
      </c>
      <c r="AC19" s="646" t="n">
        <f aca="false">'Parcial 4t A'!AD13</f>
        <v>3</v>
      </c>
      <c r="AD19" s="645" t="n">
        <f aca="false">'Parcial 4t A'!AE13</f>
        <v>1.666666667</v>
      </c>
      <c r="AE19" s="646" t="n">
        <f aca="false">'Parcial 4t A'!AF13</f>
        <v>1.333333333</v>
      </c>
      <c r="AF19" s="645" t="e">
        <f aca="false">'Parcial 4t A'!AG13</f>
        <v>#DIV/0!</v>
      </c>
      <c r="AG19" s="651"/>
      <c r="AH19" s="652"/>
      <c r="AI19" s="651"/>
    </row>
    <row r="20" customFormat="false" ht="15.75" hidden="false" customHeight="false" outlineLevel="0" collapsed="false">
      <c r="A20" s="649"/>
      <c r="B20" s="619" t="s">
        <v>453</v>
      </c>
      <c r="C20" s="620" t="n">
        <v>1</v>
      </c>
      <c r="D20" s="645"/>
      <c r="E20" s="645"/>
      <c r="F20" s="645"/>
      <c r="G20" s="645"/>
      <c r="H20" s="645"/>
      <c r="I20" s="645"/>
      <c r="J20" s="645"/>
      <c r="K20" s="645"/>
      <c r="L20" s="645"/>
      <c r="M20" s="645"/>
      <c r="N20" s="645"/>
      <c r="O20" s="645"/>
      <c r="P20" s="645"/>
      <c r="Q20" s="645"/>
      <c r="R20" s="645"/>
      <c r="S20" s="645"/>
      <c r="T20" s="645"/>
      <c r="U20" s="645"/>
      <c r="V20" s="645"/>
      <c r="W20" s="645"/>
      <c r="X20" s="645"/>
      <c r="Y20" s="645"/>
      <c r="Z20" s="645"/>
      <c r="AA20" s="645"/>
      <c r="AB20" s="645"/>
      <c r="AC20" s="645"/>
      <c r="AD20" s="645"/>
      <c r="AE20" s="645"/>
      <c r="AF20" s="645"/>
      <c r="AG20" s="645"/>
      <c r="AH20" s="645"/>
      <c r="AI20" s="645"/>
    </row>
    <row r="21" customFormat="false" ht="15.75" hidden="false" customHeight="false" outlineLevel="0" collapsed="false">
      <c r="A21" s="649"/>
      <c r="B21" s="621" t="s">
        <v>454</v>
      </c>
      <c r="C21" s="622" t="n">
        <v>2</v>
      </c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645"/>
      <c r="AB21" s="645"/>
      <c r="AC21" s="645"/>
      <c r="AD21" s="645"/>
      <c r="AE21" s="645"/>
      <c r="AF21" s="645"/>
      <c r="AG21" s="645"/>
      <c r="AH21" s="645"/>
      <c r="AI21" s="645"/>
    </row>
    <row r="22" customFormat="false" ht="15.75" hidden="false" customHeight="false" outlineLevel="0" collapsed="false">
      <c r="A22" s="649"/>
      <c r="B22" s="619" t="s">
        <v>455</v>
      </c>
      <c r="C22" s="620" t="n">
        <v>3</v>
      </c>
      <c r="D22" s="645"/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645"/>
      <c r="U22" s="645"/>
      <c r="V22" s="645"/>
      <c r="W22" s="645"/>
      <c r="X22" s="645"/>
      <c r="Y22" s="645"/>
      <c r="Z22" s="645"/>
      <c r="AA22" s="645"/>
      <c r="AB22" s="645"/>
      <c r="AC22" s="645"/>
      <c r="AD22" s="645"/>
      <c r="AE22" s="645"/>
      <c r="AF22" s="645"/>
      <c r="AG22" s="645"/>
      <c r="AH22" s="645"/>
      <c r="AI22" s="645"/>
    </row>
    <row r="23" customFormat="false" ht="15.75" hidden="false" customHeight="false" outlineLevel="0" collapsed="false">
      <c r="A23" s="649"/>
      <c r="B23" s="621" t="s">
        <v>456</v>
      </c>
      <c r="C23" s="622" t="n">
        <v>4</v>
      </c>
      <c r="D23" s="645"/>
      <c r="E23" s="645"/>
      <c r="F23" s="645"/>
      <c r="G23" s="645"/>
      <c r="H23" s="645"/>
      <c r="I23" s="645"/>
      <c r="J23" s="645"/>
      <c r="K23" s="645"/>
      <c r="L23" s="645"/>
      <c r="M23" s="645"/>
      <c r="N23" s="645"/>
      <c r="O23" s="645"/>
      <c r="P23" s="645"/>
      <c r="Q23" s="645"/>
      <c r="R23" s="645"/>
      <c r="S23" s="645"/>
      <c r="T23" s="645"/>
      <c r="U23" s="645"/>
      <c r="V23" s="645"/>
      <c r="W23" s="645"/>
      <c r="X23" s="645"/>
      <c r="Y23" s="645"/>
      <c r="Z23" s="645"/>
      <c r="AA23" s="645"/>
      <c r="AB23" s="645"/>
      <c r="AC23" s="645"/>
      <c r="AD23" s="645"/>
      <c r="AE23" s="645"/>
      <c r="AF23" s="645"/>
      <c r="AG23" s="645"/>
      <c r="AH23" s="645"/>
      <c r="AI23" s="645"/>
    </row>
    <row r="24" customFormat="false" ht="15.75" hidden="true" customHeight="true" outlineLevel="0" collapsed="false">
      <c r="A24" s="643" t="s">
        <v>473</v>
      </c>
      <c r="B24" s="644" t="s">
        <v>452</v>
      </c>
      <c r="C24" s="620" t="n">
        <v>0</v>
      </c>
      <c r="D24" s="645"/>
      <c r="E24" s="646"/>
      <c r="F24" s="645"/>
      <c r="G24" s="646"/>
      <c r="H24" s="645"/>
      <c r="I24" s="646"/>
      <c r="J24" s="645"/>
      <c r="K24" s="646"/>
      <c r="L24" s="645"/>
      <c r="M24" s="646"/>
      <c r="N24" s="645"/>
      <c r="O24" s="646"/>
      <c r="P24" s="645"/>
      <c r="Q24" s="646"/>
      <c r="R24" s="645"/>
      <c r="S24" s="646"/>
      <c r="T24" s="645"/>
      <c r="U24" s="646"/>
      <c r="V24" s="645"/>
      <c r="W24" s="646"/>
      <c r="X24" s="645"/>
      <c r="Y24" s="646"/>
      <c r="Z24" s="645"/>
      <c r="AA24" s="646"/>
      <c r="AB24" s="645"/>
      <c r="AC24" s="646"/>
      <c r="AD24" s="645"/>
      <c r="AE24" s="646"/>
      <c r="AF24" s="645"/>
      <c r="AG24" s="647"/>
      <c r="AH24" s="648"/>
      <c r="AI24" s="647"/>
    </row>
    <row r="25" customFormat="false" ht="15.75" hidden="true" customHeight="false" outlineLevel="0" collapsed="false">
      <c r="A25" s="643"/>
      <c r="B25" s="621" t="s">
        <v>474</v>
      </c>
      <c r="C25" s="622" t="n">
        <v>1</v>
      </c>
      <c r="D25" s="645"/>
      <c r="E25" s="645"/>
      <c r="F25" s="645"/>
      <c r="G25" s="645"/>
      <c r="H25" s="645"/>
      <c r="I25" s="645"/>
      <c r="J25" s="645"/>
      <c r="K25" s="645"/>
      <c r="L25" s="645"/>
      <c r="M25" s="645"/>
      <c r="N25" s="645"/>
      <c r="O25" s="645"/>
      <c r="P25" s="645"/>
      <c r="Q25" s="645"/>
      <c r="R25" s="645"/>
      <c r="S25" s="645"/>
      <c r="T25" s="645"/>
      <c r="U25" s="645"/>
      <c r="V25" s="645"/>
      <c r="W25" s="645"/>
      <c r="X25" s="645"/>
      <c r="Y25" s="645"/>
      <c r="Z25" s="645"/>
      <c r="AA25" s="645"/>
      <c r="AB25" s="645"/>
      <c r="AC25" s="645"/>
      <c r="AD25" s="645"/>
      <c r="AE25" s="645"/>
      <c r="AF25" s="645"/>
      <c r="AG25" s="645"/>
      <c r="AH25" s="645"/>
      <c r="AI25" s="645"/>
    </row>
    <row r="26" customFormat="false" ht="15.75" hidden="true" customHeight="false" outlineLevel="0" collapsed="false">
      <c r="A26" s="643"/>
      <c r="B26" s="619" t="s">
        <v>475</v>
      </c>
      <c r="C26" s="620" t="n">
        <v>2</v>
      </c>
      <c r="D26" s="645"/>
      <c r="E26" s="645"/>
      <c r="F26" s="645"/>
      <c r="G26" s="645"/>
      <c r="H26" s="645"/>
      <c r="I26" s="645"/>
      <c r="J26" s="645"/>
      <c r="K26" s="645"/>
      <c r="L26" s="645"/>
      <c r="M26" s="645"/>
      <c r="N26" s="645"/>
      <c r="O26" s="645"/>
      <c r="P26" s="645"/>
      <c r="Q26" s="645"/>
      <c r="R26" s="645"/>
      <c r="S26" s="645"/>
      <c r="T26" s="645"/>
      <c r="U26" s="645"/>
      <c r="V26" s="645"/>
      <c r="W26" s="645"/>
      <c r="X26" s="645"/>
      <c r="Y26" s="645"/>
      <c r="Z26" s="645"/>
      <c r="AA26" s="645"/>
      <c r="AB26" s="645"/>
      <c r="AC26" s="645"/>
      <c r="AD26" s="645"/>
      <c r="AE26" s="645"/>
      <c r="AF26" s="645"/>
      <c r="AG26" s="645"/>
      <c r="AH26" s="645"/>
      <c r="AI26" s="645"/>
    </row>
    <row r="27" customFormat="false" ht="15.75" hidden="true" customHeight="false" outlineLevel="0" collapsed="false">
      <c r="A27" s="643"/>
      <c r="B27" s="621" t="s">
        <v>476</v>
      </c>
      <c r="C27" s="622" t="n">
        <v>3</v>
      </c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  <c r="AC27" s="645"/>
      <c r="AD27" s="645"/>
      <c r="AE27" s="645"/>
      <c r="AF27" s="645"/>
      <c r="AG27" s="645"/>
      <c r="AH27" s="645"/>
      <c r="AI27" s="645"/>
    </row>
    <row r="28" customFormat="false" ht="15.75" hidden="true" customHeight="false" outlineLevel="0" collapsed="false">
      <c r="A28" s="643"/>
      <c r="B28" s="619" t="s">
        <v>477</v>
      </c>
      <c r="C28" s="620" t="n">
        <v>4</v>
      </c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</row>
    <row r="29" customFormat="false" ht="15.75" hidden="false" customHeight="true" outlineLevel="0" collapsed="false">
      <c r="A29" s="649" t="s">
        <v>478</v>
      </c>
      <c r="B29" s="612" t="s">
        <v>452</v>
      </c>
      <c r="C29" s="622" t="n">
        <v>0</v>
      </c>
      <c r="D29" s="650" t="n">
        <v>4</v>
      </c>
      <c r="E29" s="653" t="n">
        <v>3</v>
      </c>
      <c r="F29" s="650" t="n">
        <v>2</v>
      </c>
      <c r="G29" s="653" t="n">
        <v>4</v>
      </c>
      <c r="H29" s="650" t="n">
        <v>2</v>
      </c>
      <c r="I29" s="653" t="n">
        <v>1</v>
      </c>
      <c r="J29" s="650" t="n">
        <v>4</v>
      </c>
      <c r="K29" s="653" t="n">
        <v>4</v>
      </c>
      <c r="L29" s="650" t="n">
        <v>2</v>
      </c>
      <c r="M29" s="653" t="n">
        <v>4</v>
      </c>
      <c r="N29" s="650" t="n">
        <v>2</v>
      </c>
      <c r="O29" s="653" t="n">
        <v>3</v>
      </c>
      <c r="P29" s="650" t="n">
        <v>1</v>
      </c>
      <c r="Q29" s="653" t="n">
        <v>2</v>
      </c>
      <c r="R29" s="650" t="n">
        <v>2</v>
      </c>
      <c r="S29" s="653" t="n">
        <v>2</v>
      </c>
      <c r="T29" s="650" t="n">
        <v>0</v>
      </c>
      <c r="U29" s="653" t="n">
        <v>2</v>
      </c>
      <c r="V29" s="650" t="n">
        <v>2</v>
      </c>
      <c r="W29" s="653" t="n">
        <v>0</v>
      </c>
      <c r="X29" s="650" t="n">
        <v>4</v>
      </c>
      <c r="Y29" s="653" t="n">
        <v>2</v>
      </c>
      <c r="Z29" s="650" t="n">
        <v>2</v>
      </c>
      <c r="AA29" s="653" t="n">
        <v>0</v>
      </c>
      <c r="AB29" s="650" t="n">
        <v>2</v>
      </c>
      <c r="AC29" s="653" t="n">
        <v>3</v>
      </c>
      <c r="AD29" s="650" t="n">
        <v>1</v>
      </c>
      <c r="AE29" s="653" t="n">
        <v>1</v>
      </c>
      <c r="AF29" s="650"/>
      <c r="AG29" s="651"/>
      <c r="AH29" s="652"/>
      <c r="AI29" s="651"/>
    </row>
    <row r="30" customFormat="false" ht="15.75" hidden="false" customHeight="false" outlineLevel="0" collapsed="false">
      <c r="A30" s="649"/>
      <c r="B30" s="619" t="s">
        <v>479</v>
      </c>
      <c r="C30" s="620" t="n">
        <v>1</v>
      </c>
      <c r="D30" s="650"/>
      <c r="E30" s="650"/>
      <c r="F30" s="650"/>
      <c r="G30" s="650"/>
      <c r="H30" s="650"/>
      <c r="I30" s="650"/>
      <c r="J30" s="650"/>
      <c r="K30" s="650"/>
      <c r="L30" s="650"/>
      <c r="M30" s="650"/>
      <c r="N30" s="650"/>
      <c r="O30" s="650"/>
      <c r="P30" s="650"/>
      <c r="Q30" s="650"/>
      <c r="R30" s="650"/>
      <c r="S30" s="650"/>
      <c r="T30" s="650"/>
      <c r="U30" s="650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0"/>
      <c r="AH30" s="650"/>
      <c r="AI30" s="650"/>
    </row>
    <row r="31" customFormat="false" ht="15.75" hidden="false" customHeight="false" outlineLevel="0" collapsed="false">
      <c r="A31" s="649"/>
      <c r="B31" s="621" t="s">
        <v>480</v>
      </c>
      <c r="C31" s="622" t="n">
        <v>2</v>
      </c>
      <c r="D31" s="650"/>
      <c r="E31" s="650"/>
      <c r="F31" s="650"/>
      <c r="G31" s="650"/>
      <c r="H31" s="650"/>
      <c r="I31" s="650"/>
      <c r="J31" s="650"/>
      <c r="K31" s="650"/>
      <c r="L31" s="650"/>
      <c r="M31" s="650"/>
      <c r="N31" s="650"/>
      <c r="O31" s="650"/>
      <c r="P31" s="650"/>
      <c r="Q31" s="650"/>
      <c r="R31" s="650"/>
      <c r="S31" s="650"/>
      <c r="T31" s="650"/>
      <c r="U31" s="650"/>
      <c r="V31" s="650"/>
      <c r="W31" s="650"/>
      <c r="X31" s="650"/>
      <c r="Y31" s="650"/>
      <c r="Z31" s="650"/>
      <c r="AA31" s="650"/>
      <c r="AB31" s="650"/>
      <c r="AC31" s="650"/>
      <c r="AD31" s="650"/>
      <c r="AE31" s="650"/>
      <c r="AF31" s="650"/>
      <c r="AG31" s="650"/>
      <c r="AH31" s="650"/>
      <c r="AI31" s="650"/>
    </row>
    <row r="32" customFormat="false" ht="15.75" hidden="false" customHeight="false" outlineLevel="0" collapsed="false">
      <c r="A32" s="649"/>
      <c r="B32" s="619" t="s">
        <v>481</v>
      </c>
      <c r="C32" s="620" t="n">
        <v>3</v>
      </c>
      <c r="D32" s="650"/>
      <c r="E32" s="650"/>
      <c r="F32" s="650"/>
      <c r="G32" s="650"/>
      <c r="H32" s="650"/>
      <c r="I32" s="650"/>
      <c r="J32" s="650"/>
      <c r="K32" s="650"/>
      <c r="L32" s="650"/>
      <c r="M32" s="650"/>
      <c r="N32" s="650"/>
      <c r="O32" s="650"/>
      <c r="P32" s="650"/>
      <c r="Q32" s="650"/>
      <c r="R32" s="650"/>
      <c r="S32" s="650"/>
      <c r="T32" s="650"/>
      <c r="U32" s="650"/>
      <c r="V32" s="650"/>
      <c r="W32" s="650"/>
      <c r="X32" s="650"/>
      <c r="Y32" s="650"/>
      <c r="Z32" s="650"/>
      <c r="AA32" s="650"/>
      <c r="AB32" s="650"/>
      <c r="AC32" s="650"/>
      <c r="AD32" s="650"/>
      <c r="AE32" s="650"/>
      <c r="AF32" s="650"/>
      <c r="AG32" s="650"/>
      <c r="AH32" s="650"/>
      <c r="AI32" s="650"/>
    </row>
    <row r="33" customFormat="false" ht="15.75" hidden="false" customHeight="false" outlineLevel="0" collapsed="false">
      <c r="A33" s="649"/>
      <c r="B33" s="621" t="s">
        <v>482</v>
      </c>
      <c r="C33" s="622" t="n">
        <v>4</v>
      </c>
      <c r="D33" s="650"/>
      <c r="E33" s="650"/>
      <c r="F33" s="650"/>
      <c r="G33" s="650"/>
      <c r="H33" s="650"/>
      <c r="I33" s="650"/>
      <c r="J33" s="650"/>
      <c r="K33" s="650"/>
      <c r="L33" s="650"/>
      <c r="M33" s="650"/>
      <c r="N33" s="650"/>
      <c r="O33" s="650"/>
      <c r="P33" s="650"/>
      <c r="Q33" s="650"/>
      <c r="R33" s="650"/>
      <c r="S33" s="650"/>
      <c r="T33" s="650"/>
      <c r="U33" s="650"/>
      <c r="V33" s="650"/>
      <c r="W33" s="650"/>
      <c r="X33" s="650"/>
      <c r="Y33" s="650"/>
      <c r="Z33" s="650"/>
      <c r="AA33" s="650"/>
      <c r="AB33" s="650"/>
      <c r="AC33" s="650"/>
      <c r="AD33" s="650"/>
      <c r="AE33" s="650"/>
      <c r="AF33" s="650"/>
      <c r="AG33" s="650"/>
      <c r="AH33" s="650"/>
      <c r="AI33" s="650"/>
    </row>
    <row r="34" customFormat="false" ht="15.75" hidden="false" customHeight="false" outlineLevel="0" collapsed="false">
      <c r="A34" s="654"/>
      <c r="B34" s="655" t="s">
        <v>483</v>
      </c>
      <c r="C34" s="656"/>
      <c r="D34" s="657" t="n">
        <f aca="false">AVERAGE(D4:D33)*10/4</f>
        <v>9.6666666665</v>
      </c>
      <c r="E34" s="657" t="n">
        <f aca="false">AVERAGE(E4:E33)*10/4</f>
        <v>8.1666666665</v>
      </c>
      <c r="F34" s="657" t="n">
        <f aca="false">AVERAGE(F4:F33)*10/4</f>
        <v>6.1666666665</v>
      </c>
      <c r="G34" s="657" t="n">
        <f aca="false">AVERAGE(G4:G33)*10/4</f>
        <v>10</v>
      </c>
      <c r="H34" s="657" t="n">
        <f aca="false">AVERAGE(H4:H33)*10/4</f>
        <v>7.6666666665</v>
      </c>
      <c r="I34" s="657" t="n">
        <f aca="false">AVERAGE(I4:I33)*10/4</f>
        <v>3</v>
      </c>
      <c r="J34" s="657" t="n">
        <f aca="false">AVERAGE(J4:J33)*10/4</f>
        <v>9.8333333335</v>
      </c>
      <c r="K34" s="657" t="n">
        <f aca="false">AVERAGE(K4:K33)*10/4</f>
        <v>9.3333333335</v>
      </c>
      <c r="L34" s="657" t="n">
        <f aca="false">AVERAGE(L4:L33)*10/4</f>
        <v>6</v>
      </c>
      <c r="M34" s="657" t="n">
        <f aca="false">AVERAGE(M4:M33)*10/4</f>
        <v>8.8333333335</v>
      </c>
      <c r="N34" s="657" t="n">
        <f aca="false">AVERAGE(N4:N33)*10/4</f>
        <v>5.8333333335</v>
      </c>
      <c r="O34" s="657" t="n">
        <f aca="false">AVERAGE(O4:O33)*10/4</f>
        <v>8.8333333335</v>
      </c>
      <c r="P34" s="657" t="n">
        <f aca="false">AVERAGE(P4:P33)*10/4</f>
        <v>3</v>
      </c>
      <c r="Q34" s="657" t="n">
        <f aca="false">AVERAGE(Q4:Q33)*10/4</f>
        <v>5.1666666665</v>
      </c>
      <c r="R34" s="657" t="n">
        <f aca="false">AVERAGE(R4:R33)*10/4</f>
        <v>7</v>
      </c>
      <c r="S34" s="657" t="n">
        <f aca="false">AVERAGE(S4:S33)*10/4</f>
        <v>5.5</v>
      </c>
      <c r="T34" s="657" t="n">
        <f aca="false">AVERAGE(T4:T33)*10/4</f>
        <v>0</v>
      </c>
      <c r="U34" s="657" t="n">
        <f aca="false">AVERAGE(U4:U33)*10/4</f>
        <v>5.666666667</v>
      </c>
      <c r="V34" s="657" t="n">
        <f aca="false">AVERAGE(V4:V33)*10/4</f>
        <v>6.6666666665</v>
      </c>
      <c r="W34" s="657" t="n">
        <f aca="false">AVERAGE(W4:W33)*10/4</f>
        <v>0</v>
      </c>
      <c r="X34" s="657" t="n">
        <f aca="false">AVERAGE(X4:X33)*10/4</f>
        <v>9.1666666665</v>
      </c>
      <c r="Y34" s="657" t="n">
        <f aca="false">AVERAGE(Y4:Y33)*10/4</f>
        <v>4.3333333335</v>
      </c>
      <c r="Z34" s="657" t="n">
        <f aca="false">AVERAGE(Z4:Z33)*10/4</f>
        <v>6</v>
      </c>
      <c r="AA34" s="657" t="n">
        <f aca="false">AVERAGE(AA4:AA33)*10/4</f>
        <v>0.16666666665</v>
      </c>
      <c r="AB34" s="657" t="n">
        <f aca="false">AVERAGE(AB4:AB33)*10/4</f>
        <v>6.5</v>
      </c>
      <c r="AC34" s="657" t="n">
        <f aca="false">AVERAGE(AC4:AC33)*10/4</f>
        <v>7.1666666665</v>
      </c>
      <c r="AD34" s="657" t="n">
        <f aca="false">AVERAGE(AD4:AD33)*10/4</f>
        <v>3.166666667</v>
      </c>
      <c r="AE34" s="657" t="n">
        <f aca="false">AVERAGE(AE4:AE33)*10/4</f>
        <v>3.333333333</v>
      </c>
      <c r="AF34" s="657" t="e">
        <f aca="false">AVERAGE(AF4:AF33)*10/4</f>
        <v>#DIV/0!</v>
      </c>
      <c r="AG34" s="658"/>
      <c r="AH34" s="658"/>
      <c r="AI34" s="658"/>
    </row>
    <row r="35" customFormat="false" ht="387.75" hidden="false" customHeight="true" outlineLevel="0" collapsed="false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</row>
    <row r="36" customFormat="false" ht="15.75" hidden="false" customHeight="false" outlineLevel="0" collapsed="false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</row>
  </sheetData>
  <mergeCells count="230">
    <mergeCell ref="A1:A3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D3:AF3"/>
    <mergeCell ref="A4:A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M4:M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  <mergeCell ref="Y4:Y8"/>
    <mergeCell ref="Z4:Z8"/>
    <mergeCell ref="AA4:AA8"/>
    <mergeCell ref="AB4:AB8"/>
    <mergeCell ref="AC4:AC8"/>
    <mergeCell ref="AD4:AD8"/>
    <mergeCell ref="AE4:AE8"/>
    <mergeCell ref="AF4:AF8"/>
    <mergeCell ref="AG4:AG8"/>
    <mergeCell ref="AH4:AH8"/>
    <mergeCell ref="AI4:AI8"/>
    <mergeCell ref="A9:A13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M9:M13"/>
    <mergeCell ref="N9:N13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AA9:AA13"/>
    <mergeCell ref="AB9:AB13"/>
    <mergeCell ref="AC9:AC13"/>
    <mergeCell ref="AD9:AD13"/>
    <mergeCell ref="AE9:AE13"/>
    <mergeCell ref="AF9:AF13"/>
    <mergeCell ref="AG9:AG13"/>
    <mergeCell ref="AH9:AH13"/>
    <mergeCell ref="AI9:AI13"/>
    <mergeCell ref="A14:A18"/>
    <mergeCell ref="D14:D18"/>
    <mergeCell ref="E14:E18"/>
    <mergeCell ref="F14:F18"/>
    <mergeCell ref="G14:G18"/>
    <mergeCell ref="H14:H18"/>
    <mergeCell ref="I14:I18"/>
    <mergeCell ref="J14:J18"/>
    <mergeCell ref="K14:K18"/>
    <mergeCell ref="L14:L18"/>
    <mergeCell ref="M14:M18"/>
    <mergeCell ref="N14:N18"/>
    <mergeCell ref="O14:O18"/>
    <mergeCell ref="P14:P18"/>
    <mergeCell ref="Q14:Q18"/>
    <mergeCell ref="R14:R18"/>
    <mergeCell ref="S14:S18"/>
    <mergeCell ref="T14:T18"/>
    <mergeCell ref="U14:U18"/>
    <mergeCell ref="V14:V18"/>
    <mergeCell ref="W14:W18"/>
    <mergeCell ref="X14:X18"/>
    <mergeCell ref="Y14:Y18"/>
    <mergeCell ref="Z14:Z18"/>
    <mergeCell ref="AA14:AA18"/>
    <mergeCell ref="AB14:AB18"/>
    <mergeCell ref="AC14:AC18"/>
    <mergeCell ref="AD14:AD18"/>
    <mergeCell ref="AE14:AE18"/>
    <mergeCell ref="AF14:AF18"/>
    <mergeCell ref="AG14:AG18"/>
    <mergeCell ref="AH14:AH18"/>
    <mergeCell ref="AI14:AI18"/>
    <mergeCell ref="A19:A23"/>
    <mergeCell ref="D19:D23"/>
    <mergeCell ref="E19:E23"/>
    <mergeCell ref="F19:F23"/>
    <mergeCell ref="G19:G23"/>
    <mergeCell ref="H19:H23"/>
    <mergeCell ref="I19:I23"/>
    <mergeCell ref="J19:J23"/>
    <mergeCell ref="K19:K23"/>
    <mergeCell ref="L19:L23"/>
    <mergeCell ref="M19:M23"/>
    <mergeCell ref="N19:N23"/>
    <mergeCell ref="O19:O23"/>
    <mergeCell ref="P19:P23"/>
    <mergeCell ref="Q19:Q23"/>
    <mergeCell ref="R19:R23"/>
    <mergeCell ref="S19:S23"/>
    <mergeCell ref="T19:T23"/>
    <mergeCell ref="U19:U23"/>
    <mergeCell ref="V19:V23"/>
    <mergeCell ref="W19:W23"/>
    <mergeCell ref="X19:X23"/>
    <mergeCell ref="Y19:Y23"/>
    <mergeCell ref="Z19:Z23"/>
    <mergeCell ref="AA19:AA23"/>
    <mergeCell ref="AB19:AB23"/>
    <mergeCell ref="AC19:AC23"/>
    <mergeCell ref="AD19:AD23"/>
    <mergeCell ref="AE19:AE23"/>
    <mergeCell ref="AF19:AF23"/>
    <mergeCell ref="AG19:AG23"/>
    <mergeCell ref="AH19:AH23"/>
    <mergeCell ref="AI19:AI23"/>
    <mergeCell ref="A24:A28"/>
    <mergeCell ref="D24:D28"/>
    <mergeCell ref="E24:E28"/>
    <mergeCell ref="F24:F28"/>
    <mergeCell ref="G24:G28"/>
    <mergeCell ref="H24:H28"/>
    <mergeCell ref="I24:I28"/>
    <mergeCell ref="J24:J28"/>
    <mergeCell ref="K24:K28"/>
    <mergeCell ref="L24:L28"/>
    <mergeCell ref="M24:M28"/>
    <mergeCell ref="N24:N28"/>
    <mergeCell ref="O24:O28"/>
    <mergeCell ref="P24:P28"/>
    <mergeCell ref="Q24:Q28"/>
    <mergeCell ref="R24:R28"/>
    <mergeCell ref="S24:S28"/>
    <mergeCell ref="T24:T28"/>
    <mergeCell ref="U24:U28"/>
    <mergeCell ref="V24:V28"/>
    <mergeCell ref="W24:W28"/>
    <mergeCell ref="X24:X28"/>
    <mergeCell ref="Y24:Y28"/>
    <mergeCell ref="Z24:Z28"/>
    <mergeCell ref="AA24:AA28"/>
    <mergeCell ref="AB24:AB28"/>
    <mergeCell ref="AC24:AC28"/>
    <mergeCell ref="AD24:AD28"/>
    <mergeCell ref="AE24:AE28"/>
    <mergeCell ref="AF24:AF28"/>
    <mergeCell ref="AG24:AG28"/>
    <mergeCell ref="AH24:AH28"/>
    <mergeCell ref="AI24:AI28"/>
    <mergeCell ref="A29:A33"/>
    <mergeCell ref="D29:D33"/>
    <mergeCell ref="E29:E33"/>
    <mergeCell ref="F29:F33"/>
    <mergeCell ref="G29:G33"/>
    <mergeCell ref="H29:H33"/>
    <mergeCell ref="I29:I33"/>
    <mergeCell ref="J29:J33"/>
    <mergeCell ref="K29:K33"/>
    <mergeCell ref="L29:L33"/>
    <mergeCell ref="M29:M33"/>
    <mergeCell ref="N29:N33"/>
    <mergeCell ref="O29:O33"/>
    <mergeCell ref="P29:P33"/>
    <mergeCell ref="Q29:Q33"/>
    <mergeCell ref="R29:R33"/>
    <mergeCell ref="S29:S33"/>
    <mergeCell ref="T29:T33"/>
    <mergeCell ref="U29:U33"/>
    <mergeCell ref="V29:V33"/>
    <mergeCell ref="W29:W33"/>
    <mergeCell ref="X29:X33"/>
    <mergeCell ref="Y29:Y33"/>
    <mergeCell ref="Z29:Z33"/>
    <mergeCell ref="AA29:AA33"/>
    <mergeCell ref="AB29:AB33"/>
    <mergeCell ref="AC29:AC33"/>
    <mergeCell ref="AD29:AD33"/>
    <mergeCell ref="AE29:AE33"/>
    <mergeCell ref="AF29:AF33"/>
    <mergeCell ref="AG29:AG33"/>
    <mergeCell ref="AH29:AH33"/>
    <mergeCell ref="AI29:AI33"/>
  </mergeCells>
  <conditionalFormatting sqref="D4:AI33">
    <cfRule type="cellIs" priority="2" operator="greaterThan" aboveAverage="0" equalAverage="0" bottom="0" percent="0" rank="0" text="" dxfId="1">
      <formula>4</formula>
    </cfRule>
  </conditionalFormatting>
  <conditionalFormatting sqref="D34:AI34">
    <cfRule type="cellIs" priority="3" operator="greaterThan" aboveAverage="0" equalAverage="0" bottom="0" percent="0" rank="0" text="" dxfId="1">
      <formula>10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Y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E6" activeCellId="0" sqref="E6"/>
    </sheetView>
  </sheetViews>
  <sheetFormatPr defaultRowHeight="15.75" outlineLevelRow="0" outlineLevelCol="0"/>
  <cols>
    <col collapsed="false" customWidth="true" hidden="false" outlineLevel="0" max="3" min="1" style="0" width="7.57"/>
    <col collapsed="false" customWidth="true" hidden="false" outlineLevel="0" max="4" min="4" style="0" width="33.14"/>
    <col collapsed="false" customWidth="true" hidden="false" outlineLevel="0" max="5" min="5" style="0" width="9.13"/>
    <col collapsed="false" customWidth="true" hidden="false" outlineLevel="0" max="6" min="6" style="0" width="9.86"/>
    <col collapsed="false" customWidth="true" hidden="false" outlineLevel="0" max="7" min="7" style="0" width="9.13"/>
    <col collapsed="false" customWidth="true" hidden="false" outlineLevel="0" max="8" min="8" style="0" width="10"/>
    <col collapsed="false" customWidth="true" hidden="false" outlineLevel="0" max="9" min="9" style="0" width="9.29"/>
    <col collapsed="false" customWidth="true" hidden="false" outlineLevel="0" max="10" min="10" style="0" width="10"/>
    <col collapsed="false" customWidth="true" hidden="false" outlineLevel="0" max="11" min="11" style="0" width="8.57"/>
    <col collapsed="false" customWidth="true" hidden="false" outlineLevel="0" max="12" min="12" style="0" width="12.71"/>
    <col collapsed="false" customWidth="true" hidden="false" outlineLevel="0" max="1025" min="13" style="0" width="14.43"/>
  </cols>
  <sheetData>
    <row r="1" customFormat="false" ht="21" hidden="false" customHeight="true" outlineLevel="0" collapsed="false">
      <c r="A1" s="659" t="s">
        <v>459</v>
      </c>
      <c r="B1" s="659"/>
      <c r="C1" s="659"/>
      <c r="D1" s="659"/>
      <c r="E1" s="660" t="s">
        <v>484</v>
      </c>
      <c r="F1" s="660"/>
      <c r="G1" s="660"/>
      <c r="H1" s="660"/>
      <c r="I1" s="660"/>
      <c r="J1" s="660"/>
      <c r="K1" s="660"/>
      <c r="L1" s="660"/>
    </row>
    <row r="2" customFormat="false" ht="23.25" hidden="false" customHeight="true" outlineLevel="0" collapsed="false">
      <c r="A2" s="661" t="s">
        <v>485</v>
      </c>
      <c r="B2" s="661"/>
      <c r="C2" s="661"/>
      <c r="D2" s="661"/>
      <c r="E2" s="662" t="s">
        <v>486</v>
      </c>
      <c r="F2" s="662"/>
      <c r="G2" s="662"/>
      <c r="H2" s="662"/>
      <c r="I2" s="662"/>
      <c r="J2" s="662"/>
      <c r="K2" s="663" t="s">
        <v>487</v>
      </c>
      <c r="L2" s="663"/>
    </row>
    <row r="3" customFormat="false" ht="27.75" hidden="false" customHeight="true" outlineLevel="0" collapsed="false">
      <c r="A3" s="664" t="s">
        <v>488</v>
      </c>
      <c r="B3" s="664"/>
      <c r="C3" s="664"/>
      <c r="D3" s="665" t="str">
        <f aca="false">'4t A Trim. 2 (P.D.)'!A1</f>
        <v>4t A</v>
      </c>
      <c r="E3" s="666" t="s">
        <v>489</v>
      </c>
      <c r="F3" s="667" t="s">
        <v>490</v>
      </c>
      <c r="G3" s="668" t="s">
        <v>489</v>
      </c>
      <c r="H3" s="669" t="s">
        <v>490</v>
      </c>
      <c r="I3" s="670" t="s">
        <v>489</v>
      </c>
      <c r="J3" s="670" t="s">
        <v>490</v>
      </c>
      <c r="K3" s="671" t="s">
        <v>491</v>
      </c>
      <c r="L3" s="671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</row>
    <row r="4" customFormat="false" ht="17.25" hidden="false" customHeight="true" outlineLevel="0" collapsed="false">
      <c r="A4" s="672" t="s">
        <v>492</v>
      </c>
      <c r="B4" s="673" t="s">
        <v>493</v>
      </c>
      <c r="C4" s="674" t="s">
        <v>494</v>
      </c>
      <c r="D4" s="675" t="s">
        <v>495</v>
      </c>
      <c r="E4" s="676" t="n">
        <v>0.2</v>
      </c>
      <c r="F4" s="677" t="n">
        <v>0.4</v>
      </c>
      <c r="G4" s="678" t="n">
        <f aca="false">E4</f>
        <v>0.2</v>
      </c>
      <c r="H4" s="679" t="n">
        <f aca="false">F4</f>
        <v>0.4</v>
      </c>
      <c r="I4" s="680" t="n">
        <f aca="false">G4</f>
        <v>0.2</v>
      </c>
      <c r="J4" s="680" t="n">
        <f aca="false">H4</f>
        <v>0.4</v>
      </c>
      <c r="K4" s="681" t="n">
        <v>0.4</v>
      </c>
      <c r="L4" s="681"/>
      <c r="N4" s="682"/>
    </row>
    <row r="5" customFormat="false" ht="17.25" hidden="false" customHeight="true" outlineLevel="0" collapsed="false">
      <c r="A5" s="672"/>
      <c r="B5" s="672"/>
      <c r="C5" s="672"/>
      <c r="D5" s="675"/>
      <c r="E5" s="683" t="s">
        <v>496</v>
      </c>
      <c r="F5" s="683"/>
      <c r="G5" s="684" t="s">
        <v>497</v>
      </c>
      <c r="H5" s="684"/>
      <c r="I5" s="685" t="s">
        <v>498</v>
      </c>
      <c r="J5" s="685"/>
      <c r="K5" s="686"/>
      <c r="L5" s="686"/>
    </row>
    <row r="6" customFormat="false" ht="18.75" hidden="false" customHeight="true" outlineLevel="0" collapsed="false">
      <c r="A6" s="687"/>
      <c r="B6" s="687"/>
      <c r="C6" s="687"/>
      <c r="D6" s="688" t="s">
        <v>499</v>
      </c>
      <c r="E6" s="689"/>
      <c r="F6" s="690"/>
      <c r="G6" s="690"/>
      <c r="H6" s="690"/>
      <c r="I6" s="690"/>
      <c r="J6" s="690"/>
      <c r="K6" s="690"/>
      <c r="L6" s="691"/>
    </row>
    <row r="7" customFormat="false" ht="15.75" hidden="false" customHeight="false" outlineLevel="0" collapsed="false">
      <c r="A7" s="692" t="n">
        <f aca="false">E7*$E$4+F7*$F$4+K7*$K$4</f>
        <v>8.8666666668</v>
      </c>
      <c r="B7" s="693" t="n">
        <f aca="false">G7*$G$4+H7*$H$4+K7*$K$4</f>
        <v>9.0666666668</v>
      </c>
      <c r="C7" s="694" t="n">
        <f aca="false">I7*$I$4+J7*$J$4+K7*$K$4</f>
        <v>9.2666666668</v>
      </c>
      <c r="D7" s="695" t="str">
        <f aca="false">'ALUMNAT 4t'!C5</f>
        <v>Alegre, Erika</v>
      </c>
      <c r="E7" s="696" t="n">
        <v>9</v>
      </c>
      <c r="F7" s="696" t="n">
        <v>8</v>
      </c>
      <c r="G7" s="697" t="n">
        <v>9</v>
      </c>
      <c r="H7" s="697" t="n">
        <v>8.5</v>
      </c>
      <c r="I7" s="698" t="n">
        <v>9</v>
      </c>
      <c r="J7" s="698" t="n">
        <v>9</v>
      </c>
      <c r="K7" s="699" t="n">
        <f aca="false">'4t A Trim. 2 (P.D.)'!D34</f>
        <v>9.666666667</v>
      </c>
      <c r="L7" s="699"/>
    </row>
    <row r="8" customFormat="false" ht="15.75" hidden="false" customHeight="false" outlineLevel="0" collapsed="false">
      <c r="A8" s="692" t="n">
        <f aca="false">E8*$E$4+F8*$F$4+K8*$K$4</f>
        <v>7.4666666668</v>
      </c>
      <c r="B8" s="693" t="n">
        <f aca="false">G8*$G$4+H8*$H$4+K8*$K$4</f>
        <v>8.2666666668</v>
      </c>
      <c r="C8" s="694" t="n">
        <f aca="false">I8*$I$4+J8*$J$4+K8*$K$4</f>
        <v>7.4666666668</v>
      </c>
      <c r="D8" s="695" t="str">
        <f aca="false">'ALUMNAT 4t'!C6</f>
        <v>Alonso, Alba Mª</v>
      </c>
      <c r="E8" s="700" t="n">
        <v>7</v>
      </c>
      <c r="F8" s="700" t="n">
        <v>7</v>
      </c>
      <c r="G8" s="701" t="n">
        <v>8</v>
      </c>
      <c r="H8" s="701" t="n">
        <v>8.5</v>
      </c>
      <c r="I8" s="702" t="n">
        <v>7</v>
      </c>
      <c r="J8" s="702" t="n">
        <v>7</v>
      </c>
      <c r="K8" s="699" t="n">
        <f aca="false">'4t A Trim. 2 (P.D.)'!E34</f>
        <v>8.166666667</v>
      </c>
      <c r="L8" s="699"/>
    </row>
    <row r="9" customFormat="false" ht="15.75" hidden="false" customHeight="false" outlineLevel="0" collapsed="false">
      <c r="A9" s="692" t="n">
        <f aca="false">E9*$E$4+F9*$F$4+K9*$K$4</f>
        <v>5.2666666668</v>
      </c>
      <c r="B9" s="693" t="n">
        <f aca="false">G9*$G$4+H9*$H$4+K9*$K$4</f>
        <v>5.0666666668</v>
      </c>
      <c r="C9" s="694" t="n">
        <f aca="false">I9*$I$4+J9*$J$4+K9*$K$4</f>
        <v>5.2666666668</v>
      </c>
      <c r="D9" s="695" t="str">
        <f aca="false">'ALUMNAT 4t'!C7</f>
        <v>Amorós, Martina</v>
      </c>
      <c r="E9" s="696" t="n">
        <v>4</v>
      </c>
      <c r="F9" s="696" t="n">
        <v>5</v>
      </c>
      <c r="G9" s="697" t="n">
        <v>4</v>
      </c>
      <c r="H9" s="697" t="n">
        <v>4.5</v>
      </c>
      <c r="I9" s="698" t="n">
        <v>4</v>
      </c>
      <c r="J9" s="698" t="n">
        <v>5</v>
      </c>
      <c r="K9" s="699" t="n">
        <f aca="false">'4t A Trim. 2 (P.D.)'!F34</f>
        <v>6.166666667</v>
      </c>
      <c r="L9" s="699"/>
    </row>
    <row r="10" customFormat="false" ht="15.75" hidden="false" customHeight="false" outlineLevel="0" collapsed="false">
      <c r="A10" s="692" t="n">
        <f aca="false">E10*$E$4+F10*$F$4+K10*$K$4</f>
        <v>8.8</v>
      </c>
      <c r="B10" s="693" t="n">
        <f aca="false">G10*$G$4+H10*$H$4+K10*$K$4</f>
        <v>9.6</v>
      </c>
      <c r="C10" s="694" t="n">
        <f aca="false">I10*$I$4+J10*$J$4+K10*$K$4</f>
        <v>9.4</v>
      </c>
      <c r="D10" s="695" t="str">
        <f aca="false">'ALUMNAT 4t'!C8</f>
        <v>Anoro, Ester</v>
      </c>
      <c r="E10" s="700" t="n">
        <v>9</v>
      </c>
      <c r="F10" s="700" t="n">
        <v>7.5</v>
      </c>
      <c r="G10" s="701" t="n">
        <v>9</v>
      </c>
      <c r="H10" s="701" t="n">
        <v>9.5</v>
      </c>
      <c r="I10" s="702" t="n">
        <v>9</v>
      </c>
      <c r="J10" s="702" t="n">
        <v>9</v>
      </c>
      <c r="K10" s="699" t="n">
        <f aca="false">'4t A Trim. 2 (P.D.)'!G34</f>
        <v>10</v>
      </c>
      <c r="L10" s="699"/>
    </row>
    <row r="11" customFormat="false" ht="15.75" hidden="false" customHeight="false" outlineLevel="0" collapsed="false">
      <c r="A11" s="692" t="n">
        <f aca="false">E11*$E$4+F11*$F$4+K11*$K$4</f>
        <v>7.2666666668</v>
      </c>
      <c r="B11" s="693" t="n">
        <f aca="false">G11*$G$4+H11*$H$4+K11*$K$4</f>
        <v>7.7266666668</v>
      </c>
      <c r="C11" s="694" t="n">
        <f aca="false">I11*$I$4+J11*$J$4+K11*$K$4</f>
        <v>7.4666666668</v>
      </c>
      <c r="D11" s="695" t="str">
        <f aca="false">'ALUMNAT 4t'!C9</f>
        <v>Bayarri, Ramón</v>
      </c>
      <c r="E11" s="696" t="n">
        <v>7</v>
      </c>
      <c r="F11" s="696" t="n">
        <v>7</v>
      </c>
      <c r="G11" s="697" t="n">
        <v>8</v>
      </c>
      <c r="H11" s="697" t="n">
        <v>7.65</v>
      </c>
      <c r="I11" s="698" t="n">
        <v>7</v>
      </c>
      <c r="J11" s="698" t="n">
        <v>7.5</v>
      </c>
      <c r="K11" s="699" t="n">
        <f aca="false">'4t A Trim. 2 (P.D.)'!H34</f>
        <v>7.666666667</v>
      </c>
      <c r="L11" s="699"/>
    </row>
    <row r="12" customFormat="false" ht="15.75" hidden="false" customHeight="false" outlineLevel="0" collapsed="false">
      <c r="A12" s="692" t="n">
        <f aca="false">E12*$E$4+F12*$F$4+K12*$K$4</f>
        <v>1.4</v>
      </c>
      <c r="B12" s="693" t="n">
        <f aca="false">G12*$G$4+H12*$H$4+K12*$K$4</f>
        <v>2.2</v>
      </c>
      <c r="C12" s="694" t="n">
        <f aca="false">I12*$I$4+J12*$J$4+K12*$K$4</f>
        <v>3.6</v>
      </c>
      <c r="D12" s="695" t="str">
        <f aca="false">'ALUMNAT 4t'!C10</f>
        <v>Ben-Ali, Said</v>
      </c>
      <c r="E12" s="700" t="n">
        <v>1</v>
      </c>
      <c r="F12" s="700" t="n">
        <v>0</v>
      </c>
      <c r="G12" s="701" t="n">
        <v>3</v>
      </c>
      <c r="H12" s="701" t="n">
        <v>1</v>
      </c>
      <c r="I12" s="702" t="n">
        <v>4</v>
      </c>
      <c r="J12" s="702" t="n">
        <v>4</v>
      </c>
      <c r="K12" s="699" t="n">
        <f aca="false">'4t A Trim. 2 (P.D.)'!I34</f>
        <v>3</v>
      </c>
      <c r="L12" s="699"/>
    </row>
    <row r="13" customFormat="false" ht="15.75" hidden="false" customHeight="false" outlineLevel="0" collapsed="false">
      <c r="A13" s="692" t="n">
        <f aca="false">E13*$E$4+F13*$F$4+K13*$K$4</f>
        <v>8.7333333332</v>
      </c>
      <c r="B13" s="693" t="n">
        <f aca="false">G13*$G$4+H13*$H$4+K13*$K$4</f>
        <v>9.6933333332</v>
      </c>
      <c r="C13" s="694" t="n">
        <f aca="false">I13*$I$4+J13*$J$4+K13*$K$4</f>
        <v>9.3333333332</v>
      </c>
      <c r="D13" s="695" t="str">
        <f aca="false">'ALUMNAT 4t'!C11</f>
        <v>Bredemeyer, Jan</v>
      </c>
      <c r="E13" s="696" t="n">
        <v>10</v>
      </c>
      <c r="F13" s="696" t="n">
        <v>7</v>
      </c>
      <c r="G13" s="697" t="n">
        <v>10</v>
      </c>
      <c r="H13" s="703" t="n">
        <v>9.4</v>
      </c>
      <c r="I13" s="698" t="n">
        <v>10</v>
      </c>
      <c r="J13" s="698" t="n">
        <v>8.5</v>
      </c>
      <c r="K13" s="699" t="n">
        <f aca="false">'4t A Trim. 2 (P.D.)'!J34</f>
        <v>9.833333333</v>
      </c>
      <c r="L13" s="699"/>
    </row>
    <row r="14" customFormat="false" ht="15.75" hidden="false" customHeight="false" outlineLevel="0" collapsed="false">
      <c r="A14" s="692" t="n">
        <f aca="false">E14*$E$4+F14*$F$4+K14*$K$4</f>
        <v>8.3333333332</v>
      </c>
      <c r="B14" s="693" t="n">
        <f aca="false">G14*$G$4+H14*$H$4+K14*$K$4</f>
        <v>9.1333333332</v>
      </c>
      <c r="C14" s="694" t="n">
        <f aca="false">I14*$I$4+J14*$J$4+K14*$K$4</f>
        <v>8.9333333332</v>
      </c>
      <c r="D14" s="695" t="str">
        <f aca="false">'ALUMNAT 4t'!C12</f>
        <v>Coll, Noah Shaanan</v>
      </c>
      <c r="E14" s="700" t="n">
        <v>8</v>
      </c>
      <c r="F14" s="700" t="n">
        <v>7.5</v>
      </c>
      <c r="G14" s="701" t="n">
        <v>8</v>
      </c>
      <c r="H14" s="701" t="n">
        <v>9.5</v>
      </c>
      <c r="I14" s="702" t="n">
        <v>8</v>
      </c>
      <c r="J14" s="702" t="n">
        <v>9</v>
      </c>
      <c r="K14" s="699" t="n">
        <f aca="false">'4t A Trim. 2 (P.D.)'!K34</f>
        <v>9.333333333</v>
      </c>
      <c r="L14" s="699"/>
    </row>
    <row r="15" customFormat="false" ht="15.75" hidden="false" customHeight="false" outlineLevel="0" collapsed="false">
      <c r="A15" s="692" t="n">
        <f aca="false">E15*$E$4+F15*$F$4+K15*$K$4</f>
        <v>5.52</v>
      </c>
      <c r="B15" s="693" t="n">
        <f aca="false">G15*$G$4+H15*$H$4+K15*$K$4</f>
        <v>4.84</v>
      </c>
      <c r="C15" s="694" t="n">
        <f aca="false">I15*$I$4+J15*$J$4+K15*$K$4</f>
        <v>5.2</v>
      </c>
      <c r="D15" s="695" t="str">
        <f aca="false">'ALUMNAT 4t'!C13</f>
        <v>Cruz, Alejandro</v>
      </c>
      <c r="E15" s="696" t="n">
        <v>4</v>
      </c>
      <c r="F15" s="696" t="n">
        <v>5.8</v>
      </c>
      <c r="G15" s="697" t="n">
        <v>4</v>
      </c>
      <c r="H15" s="697" t="n">
        <v>4.1</v>
      </c>
      <c r="I15" s="698" t="n">
        <v>4</v>
      </c>
      <c r="J15" s="698" t="n">
        <v>5</v>
      </c>
      <c r="K15" s="699" t="n">
        <f aca="false">'4t A Trim. 2 (P.D.)'!L34</f>
        <v>6</v>
      </c>
      <c r="L15" s="699"/>
    </row>
    <row r="16" customFormat="false" ht="15.75" hidden="false" customHeight="false" outlineLevel="0" collapsed="false">
      <c r="A16" s="692" t="n">
        <f aca="false">E16*$E$4+F16*$F$4+K16*$K$4</f>
        <v>8.2933333332</v>
      </c>
      <c r="B16" s="693" t="n">
        <f aca="false">G16*$G$4+H16*$H$4+K16*$K$4</f>
        <v>9.0733333332</v>
      </c>
      <c r="C16" s="694" t="n">
        <f aca="false">I16*$I$4+J16*$J$4+K16*$K$4</f>
        <v>8.1333333332</v>
      </c>
      <c r="D16" s="695" t="str">
        <f aca="false">'ALUMNAT 4t'!C14</f>
        <v>del Fresno, Mariam</v>
      </c>
      <c r="E16" s="700" t="n">
        <v>9</v>
      </c>
      <c r="F16" s="700" t="n">
        <v>7.4</v>
      </c>
      <c r="G16" s="701" t="n">
        <v>9</v>
      </c>
      <c r="H16" s="701" t="n">
        <v>9.35</v>
      </c>
      <c r="I16" s="702" t="n">
        <v>9</v>
      </c>
      <c r="J16" s="702" t="n">
        <v>7</v>
      </c>
      <c r="K16" s="699" t="n">
        <f aca="false">'4t A Trim. 2 (P.D.)'!M34</f>
        <v>8.833333333</v>
      </c>
      <c r="L16" s="699"/>
    </row>
    <row r="17" customFormat="false" ht="15.75" hidden="false" customHeight="false" outlineLevel="0" collapsed="false">
      <c r="A17" s="692" t="n">
        <f aca="false">E17*$E$4+F17*$F$4+K17*$K$4</f>
        <v>5.7333333332</v>
      </c>
      <c r="B17" s="693" t="n">
        <f aca="false">G17*$G$4+H17*$H$4+K17*$K$4</f>
        <v>6.2533333332</v>
      </c>
      <c r="C17" s="694" t="n">
        <f aca="false">I17*$I$4+J17*$J$4+K17*$K$4</f>
        <v>5.3333333332</v>
      </c>
      <c r="D17" s="695" t="str">
        <f aca="false">'ALUMNAT 4t'!C15</f>
        <v>Fargas, Ivaloo</v>
      </c>
      <c r="E17" s="696" t="n">
        <v>5</v>
      </c>
      <c r="F17" s="696" t="n">
        <v>6</v>
      </c>
      <c r="G17" s="697" t="n">
        <v>6</v>
      </c>
      <c r="H17" s="697" t="n">
        <v>6.8</v>
      </c>
      <c r="I17" s="698" t="n">
        <v>5</v>
      </c>
      <c r="J17" s="698" t="n">
        <v>5</v>
      </c>
      <c r="K17" s="699" t="n">
        <f aca="false">'4t A Trim. 2 (P.D.)'!N34</f>
        <v>5.833333333</v>
      </c>
      <c r="L17" s="699"/>
    </row>
    <row r="18" customFormat="false" ht="15.75" hidden="false" customHeight="false" outlineLevel="0" collapsed="false">
      <c r="A18" s="692" t="n">
        <f aca="false">E18*$E$4+F18*$F$4+K18*$K$4</f>
        <v>8.7333333332</v>
      </c>
      <c r="B18" s="693" t="n">
        <f aca="false">G18*$G$4+H18*$H$4+K18*$K$4</f>
        <v>9.2133333332</v>
      </c>
      <c r="C18" s="694" t="n">
        <f aca="false">I18*$I$4+J18*$J$4+K18*$K$4</f>
        <v>9.5333333332</v>
      </c>
      <c r="D18" s="695" t="str">
        <f aca="false">'ALUMNAT 4t'!C16</f>
        <v>Fontanals, Gemma</v>
      </c>
      <c r="E18" s="700" t="n">
        <v>9</v>
      </c>
      <c r="F18" s="700" t="n">
        <v>8.5</v>
      </c>
      <c r="G18" s="701" t="n">
        <v>9</v>
      </c>
      <c r="H18" s="701" t="n">
        <v>9.7</v>
      </c>
      <c r="I18" s="702" t="n">
        <v>10</v>
      </c>
      <c r="J18" s="702" t="n">
        <v>10</v>
      </c>
      <c r="K18" s="699" t="n">
        <f aca="false">'4t A Trim. 2 (P.D.)'!O34</f>
        <v>8.833333333</v>
      </c>
      <c r="L18" s="699"/>
    </row>
    <row r="19" customFormat="false" ht="15.75" hidden="false" customHeight="false" outlineLevel="0" collapsed="false">
      <c r="A19" s="692" t="n">
        <f aca="false">E19*$E$4+F19*$F$4+K19*$K$4</f>
        <v>2.2</v>
      </c>
      <c r="B19" s="693" t="n">
        <f aca="false">G19*$G$4+H19*$H$4+K19*$K$4</f>
        <v>2.6</v>
      </c>
      <c r="C19" s="694" t="n">
        <f aca="false">I19*$I$4+J19*$J$4+K19*$K$4</f>
        <v>3.2</v>
      </c>
      <c r="D19" s="695" t="str">
        <f aca="false">'ALUMNAT 4t'!C17</f>
        <v>Franco, Sergi</v>
      </c>
      <c r="E19" s="696" t="n">
        <v>3</v>
      </c>
      <c r="F19" s="696" t="n">
        <v>1</v>
      </c>
      <c r="G19" s="697" t="n">
        <v>3</v>
      </c>
      <c r="H19" s="697" t="n">
        <v>2</v>
      </c>
      <c r="I19" s="698" t="n">
        <v>4</v>
      </c>
      <c r="J19" s="698" t="n">
        <v>3</v>
      </c>
      <c r="K19" s="699" t="n">
        <f aca="false">'4t A Trim. 2 (P.D.)'!P34</f>
        <v>3</v>
      </c>
      <c r="L19" s="699"/>
    </row>
    <row r="20" customFormat="false" ht="15.75" hidden="false" customHeight="false" outlineLevel="0" collapsed="false">
      <c r="A20" s="692" t="n">
        <f aca="false">E20*$E$4+F20*$F$4+K20*$K$4</f>
        <v>4.4666666668</v>
      </c>
      <c r="B20" s="693" t="n">
        <f aca="false">G20*$G$4+H20*$H$4+K20*$K$4</f>
        <v>5.0666666668</v>
      </c>
      <c r="C20" s="694" t="n">
        <f aca="false">I20*$I$4+J20*$J$4+K20*$K$4</f>
        <v>4.8666666668</v>
      </c>
      <c r="D20" s="695" t="str">
        <f aca="false">'ALUMNAT 4t'!C18</f>
        <v>Garcés, Martí</v>
      </c>
      <c r="E20" s="700" t="n">
        <v>4</v>
      </c>
      <c r="F20" s="700" t="n">
        <v>4</v>
      </c>
      <c r="G20" s="701" t="n">
        <v>5</v>
      </c>
      <c r="H20" s="701" t="n">
        <v>5</v>
      </c>
      <c r="I20" s="702" t="n">
        <v>4</v>
      </c>
      <c r="J20" s="702" t="n">
        <v>5</v>
      </c>
      <c r="K20" s="699" t="n">
        <f aca="false">'4t A Trim. 2 (P.D.)'!Q34</f>
        <v>5.166666667</v>
      </c>
      <c r="L20" s="699"/>
    </row>
    <row r="21" customFormat="false" ht="15.75" hidden="false" customHeight="false" outlineLevel="0" collapsed="false">
      <c r="A21" s="692" t="n">
        <f aca="false">E21*$E$4+F21*$F$4+K21*$K$4</f>
        <v>6.4</v>
      </c>
      <c r="B21" s="693" t="n">
        <f aca="false">G21*$G$4+H21*$H$4+K21*$K$4</f>
        <v>7.2</v>
      </c>
      <c r="C21" s="694" t="n">
        <f aca="false">I21*$I$4+J21*$J$4+K21*$K$4</f>
        <v>7</v>
      </c>
      <c r="D21" s="695" t="str">
        <f aca="false">'ALUMNAT 4t'!C19</f>
        <v>Jiménez, Marta</v>
      </c>
      <c r="E21" s="696" t="n">
        <v>6</v>
      </c>
      <c r="F21" s="696" t="n">
        <v>6</v>
      </c>
      <c r="G21" s="697" t="n">
        <v>7</v>
      </c>
      <c r="H21" s="697" t="n">
        <v>7.5</v>
      </c>
      <c r="I21" s="698" t="n">
        <v>7</v>
      </c>
      <c r="J21" s="698" t="n">
        <v>7</v>
      </c>
      <c r="K21" s="699" t="n">
        <f aca="false">'4t A Trim. 2 (P.D.)'!R34</f>
        <v>7</v>
      </c>
      <c r="L21" s="699"/>
    </row>
    <row r="22" customFormat="false" ht="15.75" hidden="false" customHeight="false" outlineLevel="0" collapsed="false">
      <c r="A22" s="692" t="n">
        <f aca="false">E22*$E$4+F22*$F$4+K22*$K$4</f>
        <v>4.2</v>
      </c>
      <c r="B22" s="693" t="n">
        <f aca="false">G22*$G$4+H22*$H$4+K22*$K$4</f>
        <v>4.24</v>
      </c>
      <c r="C22" s="694" t="n">
        <f aca="false">I22*$I$4+J22*$J$4+K22*$K$4</f>
        <v>5.2</v>
      </c>
      <c r="D22" s="695" t="str">
        <f aca="false">'ALUMNAT 4t'!C20</f>
        <v>López, Marc</v>
      </c>
      <c r="E22" s="700" t="n">
        <v>4</v>
      </c>
      <c r="F22" s="700" t="n">
        <v>3</v>
      </c>
      <c r="G22" s="701" t="n">
        <v>4</v>
      </c>
      <c r="H22" s="701" t="n">
        <v>3.1</v>
      </c>
      <c r="I22" s="702" t="n">
        <v>5</v>
      </c>
      <c r="J22" s="702" t="n">
        <v>5</v>
      </c>
      <c r="K22" s="699" t="n">
        <f aca="false">'4t A Trim. 2 (P.D.)'!S34</f>
        <v>5.5</v>
      </c>
      <c r="L22" s="699"/>
    </row>
    <row r="23" customFormat="false" ht="15.75" hidden="false" customHeight="false" outlineLevel="0" collapsed="false">
      <c r="A23" s="692" t="n">
        <f aca="false">E23*$E$4+F23*$F$4+K23*$K$4</f>
        <v>0.4</v>
      </c>
      <c r="B23" s="693" t="n">
        <f aca="false">G23*$G$4+H23*$H$4+K23*$K$4</f>
        <v>0.4</v>
      </c>
      <c r="C23" s="694" t="n">
        <f aca="false">I23*$I$4+J23*$J$4+K23*$K$4</f>
        <v>0.2</v>
      </c>
      <c r="D23" s="695" t="str">
        <f aca="false">'ALUMNAT 4t'!C21</f>
        <v>Madera, Miranda</v>
      </c>
      <c r="E23" s="696" t="n">
        <v>2</v>
      </c>
      <c r="F23" s="696" t="n">
        <v>0</v>
      </c>
      <c r="G23" s="697" t="n">
        <v>2</v>
      </c>
      <c r="H23" s="697" t="n">
        <v>0</v>
      </c>
      <c r="I23" s="698" t="n">
        <v>1</v>
      </c>
      <c r="J23" s="698" t="n">
        <v>0</v>
      </c>
      <c r="K23" s="699" t="n">
        <f aca="false">'4t A Trim. 2 (P.D.)'!T34</f>
        <v>0</v>
      </c>
      <c r="L23" s="699"/>
    </row>
    <row r="24" customFormat="false" ht="15.75" hidden="false" customHeight="false" outlineLevel="0" collapsed="false">
      <c r="A24" s="692" t="n">
        <f aca="false">E24*$E$4+F24*$F$4+K24*$K$4</f>
        <v>3.4666666668</v>
      </c>
      <c r="B24" s="693" t="n">
        <f aca="false">G24*$G$4+H24*$H$4+K24*$K$4</f>
        <v>4.6666666668</v>
      </c>
      <c r="C24" s="694" t="n">
        <f aca="false">I24*$I$4+J24*$J$4+K24*$K$4</f>
        <v>6.0666666668</v>
      </c>
      <c r="D24" s="695" t="str">
        <f aca="false">'ALUMNAT 4t'!C22</f>
        <v>Mestres, Arnau</v>
      </c>
      <c r="E24" s="700" t="n">
        <v>4</v>
      </c>
      <c r="F24" s="700" t="n">
        <v>1</v>
      </c>
      <c r="G24" s="701" t="n">
        <v>5</v>
      </c>
      <c r="H24" s="701" t="n">
        <v>3.5</v>
      </c>
      <c r="I24" s="702" t="n">
        <v>5</v>
      </c>
      <c r="J24" s="702" t="n">
        <v>7</v>
      </c>
      <c r="K24" s="699" t="n">
        <f aca="false">'4t A Trim. 2 (P.D.)'!U34</f>
        <v>5.666666667</v>
      </c>
      <c r="L24" s="699"/>
    </row>
    <row r="25" customFormat="false" ht="15.75" hidden="false" customHeight="false" outlineLevel="0" collapsed="false">
      <c r="A25" s="692" t="n">
        <f aca="false">E25*$E$4+F25*$F$4+K25*$K$4</f>
        <v>4.6666666668</v>
      </c>
      <c r="B25" s="693" t="n">
        <f aca="false">G25*$G$4+H25*$H$4+K25*$K$4</f>
        <v>6.2666666668</v>
      </c>
      <c r="C25" s="694" t="n">
        <f aca="false">I25*$I$4+J25*$J$4+K25*$K$4</f>
        <v>5.6666666668</v>
      </c>
      <c r="D25" s="695" t="str">
        <f aca="false">'ALUMNAT 4t'!C23</f>
        <v>Muñoz, Anna</v>
      </c>
      <c r="E25" s="696" t="n">
        <v>6</v>
      </c>
      <c r="F25" s="696" t="n">
        <v>2</v>
      </c>
      <c r="G25" s="697" t="n">
        <v>6</v>
      </c>
      <c r="H25" s="697" t="n">
        <v>6</v>
      </c>
      <c r="I25" s="698" t="n">
        <v>5</v>
      </c>
      <c r="J25" s="698" t="n">
        <v>5</v>
      </c>
      <c r="K25" s="699" t="n">
        <f aca="false">'4t A Trim. 2 (P.D.)'!V34</f>
        <v>6.666666667</v>
      </c>
      <c r="L25" s="699"/>
    </row>
    <row r="26" customFormat="false" ht="15.75" hidden="false" customHeight="false" outlineLevel="0" collapsed="false">
      <c r="A26" s="692" t="n">
        <f aca="false">E26*$E$4+F26*$F$4+K26*$K$4</f>
        <v>0.2</v>
      </c>
      <c r="B26" s="693" t="n">
        <f aca="false">G26*$G$4+H26*$H$4+K26*$K$4</f>
        <v>0</v>
      </c>
      <c r="C26" s="694" t="n">
        <f aca="false">I26*$I$4+J26*$J$4+K26*$K$4</f>
        <v>0.2</v>
      </c>
      <c r="D26" s="695" t="str">
        <f aca="false">'ALUMNAT 4t'!C24</f>
        <v>Nicolas, Pere</v>
      </c>
      <c r="E26" s="700" t="n">
        <v>1</v>
      </c>
      <c r="F26" s="700" t="n">
        <v>0</v>
      </c>
      <c r="G26" s="701" t="n">
        <v>0</v>
      </c>
      <c r="H26" s="701" t="n">
        <v>0</v>
      </c>
      <c r="I26" s="702" t="n">
        <v>1</v>
      </c>
      <c r="J26" s="702" t="n">
        <v>0</v>
      </c>
      <c r="K26" s="699" t="n">
        <f aca="false">'4t A Trim. 2 (P.D.)'!W34</f>
        <v>0</v>
      </c>
      <c r="L26" s="699"/>
    </row>
    <row r="27" customFormat="false" ht="15.75" hidden="false" customHeight="false" outlineLevel="0" collapsed="false">
      <c r="A27" s="692" t="n">
        <f aca="false">E27*$E$4+F27*$F$4+K27*$K$4</f>
        <v>8.8666666668</v>
      </c>
      <c r="B27" s="693" t="n">
        <f aca="false">G27*$G$4+H27*$H$4+K27*$K$4</f>
        <v>9.2666666668</v>
      </c>
      <c r="C27" s="694" t="n">
        <f aca="false">I27*$I$4+J27*$J$4+K27*$K$4</f>
        <v>8.6666666668</v>
      </c>
      <c r="D27" s="695" t="str">
        <f aca="false">'ALUMNAT 4t'!C25</f>
        <v>Roa, Santiago G.</v>
      </c>
      <c r="E27" s="696" t="n">
        <v>9</v>
      </c>
      <c r="F27" s="696" t="n">
        <v>8.5</v>
      </c>
      <c r="G27" s="697" t="n">
        <v>9</v>
      </c>
      <c r="H27" s="697" t="n">
        <v>9.5</v>
      </c>
      <c r="I27" s="698" t="n">
        <v>9</v>
      </c>
      <c r="J27" s="698" t="n">
        <v>8</v>
      </c>
      <c r="K27" s="699" t="n">
        <f aca="false">'4t A Trim. 2 (P.D.)'!X34</f>
        <v>9.166666667</v>
      </c>
      <c r="L27" s="699"/>
    </row>
    <row r="28" customFormat="false" ht="15.75" hidden="false" customHeight="false" outlineLevel="0" collapsed="false">
      <c r="A28" s="692" t="n">
        <f aca="false">E28*$E$4+F28*$F$4+K28*$K$4</f>
        <v>4.3333333332</v>
      </c>
      <c r="B28" s="693" t="n">
        <f aca="false">G28*$G$4+H28*$H$4+K28*$K$4</f>
        <v>4.1733333332</v>
      </c>
      <c r="C28" s="694" t="n">
        <f aca="false">I28*$I$4+J28*$J$4+K28*$K$4</f>
        <v>5.7333333332</v>
      </c>
      <c r="D28" s="695" t="str">
        <f aca="false">'ALUMNAT 4t'!C26</f>
        <v>Rocha, Evana Iris</v>
      </c>
      <c r="E28" s="700" t="n">
        <v>5</v>
      </c>
      <c r="F28" s="700" t="n">
        <v>4</v>
      </c>
      <c r="G28" s="701" t="n">
        <v>6</v>
      </c>
      <c r="H28" s="701" t="n">
        <v>3.1</v>
      </c>
      <c r="I28" s="702" t="n">
        <v>7</v>
      </c>
      <c r="J28" s="702" t="n">
        <v>6.5</v>
      </c>
      <c r="K28" s="699" t="n">
        <f aca="false">'4t A Trim. 2 (P.D.)'!Y34</f>
        <v>4.333333333</v>
      </c>
      <c r="L28" s="699"/>
    </row>
    <row r="29" customFormat="false" ht="15.75" hidden="false" customHeight="false" outlineLevel="0" collapsed="false">
      <c r="A29" s="692" t="n">
        <f aca="false">E29*$E$4+F29*$F$4+K29*$K$4</f>
        <v>5.4</v>
      </c>
      <c r="B29" s="693" t="n">
        <f aca="false">G29*$G$4+H29*$H$4+K29*$K$4</f>
        <v>4.8</v>
      </c>
      <c r="C29" s="694" t="n">
        <f aca="false">I29*$I$4+J29*$J$4+K29*$K$4</f>
        <v>5.8</v>
      </c>
      <c r="D29" s="695" t="str">
        <f aca="false">'ALUMNAT 4t'!C27</f>
        <v>Ruíz, Víctor</v>
      </c>
      <c r="E29" s="696" t="n">
        <v>5</v>
      </c>
      <c r="F29" s="696" t="n">
        <v>5</v>
      </c>
      <c r="G29" s="697" t="n">
        <v>6</v>
      </c>
      <c r="H29" s="697" t="n">
        <v>3</v>
      </c>
      <c r="I29" s="698" t="n">
        <v>5</v>
      </c>
      <c r="J29" s="698" t="n">
        <v>6</v>
      </c>
      <c r="K29" s="699" t="n">
        <f aca="false">'4t A Trim. 2 (P.D.)'!Z34</f>
        <v>6</v>
      </c>
      <c r="L29" s="699"/>
    </row>
    <row r="30" customFormat="false" ht="15.75" hidden="false" customHeight="false" outlineLevel="0" collapsed="false">
      <c r="A30" s="692" t="n">
        <f aca="false">E30*$E$4+F30*$F$4+K30*$K$4</f>
        <v>0.46666666668</v>
      </c>
      <c r="B30" s="693" t="n">
        <f aca="false">G30*$G$4+H30*$H$4+K30*$K$4</f>
        <v>1.26666666668</v>
      </c>
      <c r="C30" s="694" t="n">
        <f aca="false">I30*$I$4+J30*$J$4+K30*$K$4</f>
        <v>2.66666666668</v>
      </c>
      <c r="D30" s="695" t="str">
        <f aca="false">'ALUMNAT 4t'!C28</f>
        <v>Sancho, Carla</v>
      </c>
      <c r="E30" s="700" t="n">
        <v>2</v>
      </c>
      <c r="F30" s="700" t="n">
        <v>0</v>
      </c>
      <c r="G30" s="701" t="n">
        <v>6</v>
      </c>
      <c r="H30" s="701" t="n">
        <v>0</v>
      </c>
      <c r="I30" s="702" t="n">
        <v>5</v>
      </c>
      <c r="J30" s="702" t="n">
        <v>4</v>
      </c>
      <c r="K30" s="699" t="n">
        <f aca="false">'4t A Trim. 2 (P.D.)'!AA34</f>
        <v>0.1666666667</v>
      </c>
      <c r="L30" s="699"/>
    </row>
    <row r="31" customFormat="false" ht="15.75" hidden="false" customHeight="false" outlineLevel="0" collapsed="false">
      <c r="A31" s="692" t="n">
        <f aca="false">E31*$E$4+F31*$F$4+K31*$K$4</f>
        <v>6.48</v>
      </c>
      <c r="B31" s="693" t="n">
        <f aca="false">G31*$G$4+H31*$H$4+K31*$K$4</f>
        <v>7.8</v>
      </c>
      <c r="C31" s="694" t="n">
        <f aca="false">I31*$I$4+J31*$J$4+K31*$K$4</f>
        <v>7.2</v>
      </c>
      <c r="D31" s="695" t="str">
        <f aca="false">'ALUMNAT 4t'!C29</f>
        <v>Schito, Matteo</v>
      </c>
      <c r="E31" s="696" t="n">
        <v>6</v>
      </c>
      <c r="F31" s="696" t="n">
        <v>6.7</v>
      </c>
      <c r="G31" s="697" t="n">
        <v>8</v>
      </c>
      <c r="H31" s="697" t="n">
        <v>9</v>
      </c>
      <c r="I31" s="698" t="n">
        <v>7</v>
      </c>
      <c r="J31" s="698" t="n">
        <v>8</v>
      </c>
      <c r="K31" s="699" t="n">
        <f aca="false">'4t A Trim. 2 (P.D.)'!AB34</f>
        <v>6.5</v>
      </c>
      <c r="L31" s="699"/>
    </row>
    <row r="32" customFormat="false" ht="15.75" hidden="false" customHeight="false" outlineLevel="0" collapsed="false">
      <c r="A32" s="692" t="n">
        <f aca="false">E32*$E$4+F32*$F$4+K32*$K$4</f>
        <v>6.9466666668</v>
      </c>
      <c r="B32" s="693" t="n">
        <f aca="false">G32*$G$4+H32*$H$4+K32*$K$4</f>
        <v>7.2666666668</v>
      </c>
      <c r="C32" s="694" t="n">
        <f aca="false">I32*$I$4+J32*$J$4+K32*$K$4</f>
        <v>7.2666666668</v>
      </c>
      <c r="D32" s="695" t="str">
        <f aca="false">'ALUMNAT 4t'!C30</f>
        <v>Serrat, Guillem</v>
      </c>
      <c r="E32" s="696" t="n">
        <v>7</v>
      </c>
      <c r="F32" s="696" t="n">
        <v>6.7</v>
      </c>
      <c r="G32" s="697" t="n">
        <v>6</v>
      </c>
      <c r="H32" s="697" t="n">
        <v>8</v>
      </c>
      <c r="I32" s="698" t="n">
        <v>8</v>
      </c>
      <c r="J32" s="698" t="n">
        <v>7</v>
      </c>
      <c r="K32" s="699" t="n">
        <f aca="false">'4t A Trim. 2 (P.D.)'!AC34</f>
        <v>7.166666667</v>
      </c>
      <c r="L32" s="699"/>
      <c r="M32" s="704"/>
      <c r="N32" s="704"/>
      <c r="O32" s="704"/>
      <c r="P32" s="704"/>
      <c r="Q32" s="704"/>
      <c r="R32" s="704"/>
      <c r="S32" s="704"/>
      <c r="T32" s="704"/>
      <c r="U32" s="704"/>
      <c r="V32" s="704"/>
      <c r="W32" s="704"/>
      <c r="X32" s="704"/>
      <c r="Y32" s="704"/>
    </row>
    <row r="33" customFormat="false" ht="15.75" hidden="false" customHeight="false" outlineLevel="0" collapsed="false">
      <c r="A33" s="692" t="n">
        <f aca="false">E33*$E$4+F33*$F$4+K33*$K$4</f>
        <v>3.6666666668</v>
      </c>
      <c r="B33" s="693" t="n">
        <f aca="false">G33*$G$4+H33*$H$4+K33*$K$4</f>
        <v>4.0666666668</v>
      </c>
      <c r="C33" s="694" t="n">
        <f aca="false">I33*$I$4+J33*$J$4+K33*$K$4</f>
        <v>3.6666666668</v>
      </c>
      <c r="D33" s="695" t="str">
        <f aca="false">'ALUMNAT 4t'!C31</f>
        <v>Terrada, Minerva</v>
      </c>
      <c r="E33" s="696" t="n">
        <v>4</v>
      </c>
      <c r="F33" s="696" t="n">
        <v>4</v>
      </c>
      <c r="G33" s="697" t="n">
        <v>6</v>
      </c>
      <c r="H33" s="697" t="n">
        <v>4</v>
      </c>
      <c r="I33" s="698" t="n">
        <v>4</v>
      </c>
      <c r="J33" s="698" t="n">
        <v>4</v>
      </c>
      <c r="K33" s="699" t="n">
        <f aca="false">'4t A Trim. 2 (P.D.)'!AD34</f>
        <v>3.166666667</v>
      </c>
      <c r="L33" s="699"/>
    </row>
    <row r="34" customFormat="false" ht="15.75" hidden="false" customHeight="false" outlineLevel="0" collapsed="false">
      <c r="A34" s="692" t="n">
        <f aca="false">E34*$E$4+F34*$F$4+K34*$K$4</f>
        <v>2.1333333332</v>
      </c>
      <c r="B34" s="693" t="n">
        <f aca="false">G34*$G$4+H34*$H$4+K34*$K$4</f>
        <v>2.5333333332</v>
      </c>
      <c r="C34" s="694" t="n">
        <f aca="false">I34*$I$4+J34*$J$4+K34*$K$4</f>
        <v>4.1333333332</v>
      </c>
      <c r="D34" s="695" t="str">
        <f aca="false">'ALUMNAT 4t'!C32</f>
        <v>Troya, Marta</v>
      </c>
      <c r="E34" s="700" t="n">
        <v>2</v>
      </c>
      <c r="F34" s="700" t="n">
        <v>1</v>
      </c>
      <c r="G34" s="701" t="n">
        <v>4</v>
      </c>
      <c r="H34" s="701" t="n">
        <v>1</v>
      </c>
      <c r="I34" s="702" t="n">
        <v>4</v>
      </c>
      <c r="J34" s="702" t="n">
        <v>5</v>
      </c>
      <c r="K34" s="699" t="n">
        <f aca="false">'4t A Trim. 2 (P.D.)'!AE34</f>
        <v>3.333333333</v>
      </c>
      <c r="L34" s="699"/>
    </row>
    <row r="35" customFormat="false" ht="15.75" hidden="true" customHeight="false" outlineLevel="0" collapsed="false">
      <c r="A35" s="692" t="e">
        <f aca="false">E35*$E$4+F35*$F$4+K35*$K$4</f>
        <v>#DIV/0!</v>
      </c>
      <c r="B35" s="693" t="e">
        <f aca="false">G35*$G$4+H35*$H$4+K35*$K$4</f>
        <v>#DIV/0!</v>
      </c>
      <c r="C35" s="694" t="e">
        <f aca="false">I35*$I$4+J35*$J$4+K35*$K$4</f>
        <v>#DIV/0!</v>
      </c>
      <c r="D35" s="695" t="str">
        <f aca="false">'ALUMNAT 4t'!C33</f>
        <v>Valderas, Julia</v>
      </c>
      <c r="E35" s="696"/>
      <c r="F35" s="696"/>
      <c r="G35" s="697"/>
      <c r="H35" s="697"/>
      <c r="I35" s="698"/>
      <c r="J35" s="698"/>
      <c r="K35" s="699" t="e">
        <f aca="false">'4t A Trim. 2 (P.D.)'!AF34</f>
        <v>#DIV/0!</v>
      </c>
      <c r="L35" s="699"/>
    </row>
  </sheetData>
  <mergeCells count="46">
    <mergeCell ref="A1:D1"/>
    <mergeCell ref="E1:L1"/>
    <mergeCell ref="A2:D2"/>
    <mergeCell ref="E2:J2"/>
    <mergeCell ref="K2:L2"/>
    <mergeCell ref="A3:C3"/>
    <mergeCell ref="K3:L3"/>
    <mergeCell ref="A4:A5"/>
    <mergeCell ref="B4:B5"/>
    <mergeCell ref="C4:C5"/>
    <mergeCell ref="D4:D5"/>
    <mergeCell ref="K4:L4"/>
    <mergeCell ref="E5:F5"/>
    <mergeCell ref="G5:H5"/>
    <mergeCell ref="I5:J5"/>
    <mergeCell ref="K5:L5"/>
    <mergeCell ref="A6:C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</mergeCells>
  <conditionalFormatting sqref="K7:L35">
    <cfRule type="cellIs" priority="2" operator="greaterThan" aboveAverage="0" equalAverage="0" bottom="0" percent="0" rank="0" text="" dxfId="0">
      <formula>10</formula>
    </cfRule>
  </conditionalFormatting>
  <conditionalFormatting sqref="E7:J35">
    <cfRule type="cellIs" priority="3" operator="greaterThan" aboveAverage="0" equalAverage="0" bottom="0" percent="0" rank="0" text="" dxfId="0">
      <formula>10</formula>
    </cfRule>
  </conditionalFormatting>
  <conditionalFormatting sqref="A7:C35">
    <cfRule type="cellIs" priority="4" operator="lessThan" aboveAverage="0" equalAverage="0" bottom="0" percent="0" rank="0" text="" dxfId="1">
      <formula>5</formula>
    </cfRule>
  </conditionalFormatting>
  <conditionalFormatting sqref="A7:C35">
    <cfRule type="cellIs" priority="5" operator="greaterThanOrEqual" aboveAverage="0" equalAverage="0" bottom="0" percent="0" rank="0" text="" dxfId="2">
      <formula>9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3D85C6"/>
    <pageSetUpPr fitToPage="false"/>
  </sheetPr>
  <dimension ref="A1:AG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2" topLeftCell="E3" activePane="bottomRight" state="frozen"/>
      <selection pane="topLeft" activeCell="A1" activeCellId="0" sqref="A1"/>
      <selection pane="topRight" activeCell="E1" activeCellId="0" sqref="E1"/>
      <selection pane="bottomLeft" activeCell="A3" activeCellId="0" sqref="A3"/>
      <selection pane="bottomRight" activeCell="E3" activeCellId="0" sqref="E3"/>
    </sheetView>
  </sheetViews>
  <sheetFormatPr defaultRowHeight="15.75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36.71"/>
    <col collapsed="false" customWidth="true" hidden="false" outlineLevel="0" max="3" min="3" style="0" width="4.86"/>
    <col collapsed="false" customWidth="true" hidden="false" outlineLevel="0" max="4" min="4" style="0" width="11.43"/>
    <col collapsed="false" customWidth="true" hidden="false" outlineLevel="0" max="5" min="5" style="0" width="10.99"/>
    <col collapsed="false" customWidth="true" hidden="false" outlineLevel="0" max="8" min="6" style="0" width="10.13"/>
    <col collapsed="false" customWidth="true" hidden="false" outlineLevel="0" max="9" min="9" style="0" width="10.43"/>
    <col collapsed="false" customWidth="true" hidden="false" outlineLevel="0" max="12" min="10" style="0" width="10.13"/>
    <col collapsed="false" customWidth="true" hidden="false" outlineLevel="0" max="13" min="13" style="0" width="11.71"/>
    <col collapsed="false" customWidth="true" hidden="false" outlineLevel="0" max="14" min="14" style="0" width="11.86"/>
    <col collapsed="false" customWidth="true" hidden="false" outlineLevel="0" max="15" min="15" style="0" width="11.14"/>
    <col collapsed="false" customWidth="true" hidden="false" outlineLevel="0" max="21" min="16" style="0" width="10.13"/>
    <col collapsed="false" customWidth="true" hidden="false" outlineLevel="0" max="22" min="22" style="0" width="10.86"/>
    <col collapsed="false" customWidth="true" hidden="false" outlineLevel="0" max="24" min="23" style="0" width="10.13"/>
    <col collapsed="false" customWidth="true" hidden="false" outlineLevel="0" max="26" min="25" style="0" width="11.14"/>
    <col collapsed="false" customWidth="true" hidden="false" outlineLevel="0" max="27" min="27" style="0" width="10.13"/>
    <col collapsed="false" customWidth="true" hidden="false" outlineLevel="0" max="28" min="28" style="0" width="12.14"/>
    <col collapsed="false" customWidth="true" hidden="false" outlineLevel="0" max="31" min="29" style="0" width="10.13"/>
    <col collapsed="false" customWidth="true" hidden="false" outlineLevel="0" max="32" min="32" style="0" width="11.3"/>
    <col collapsed="false" customWidth="true" hidden="false" outlineLevel="0" max="33" min="33" style="0" width="257.3"/>
    <col collapsed="false" customWidth="true" hidden="false" outlineLevel="0" max="1025" min="34" style="0" width="14.43"/>
  </cols>
  <sheetData>
    <row r="1" customFormat="false" ht="15.75" hidden="false" customHeight="false" outlineLevel="0" collapsed="false">
      <c r="A1" s="605" t="str">
        <f aca="false">'4t B Trim. 2 (P.D.)'!A1</f>
        <v>4t B</v>
      </c>
      <c r="B1" s="606" t="s">
        <v>440</v>
      </c>
      <c r="D1" s="218"/>
      <c r="E1" s="607" t="str">
        <f aca="false">'4t B Trim. 2 (P.D.)'!D1</f>
        <v>Ahrouch, Jamal</v>
      </c>
      <c r="F1" s="608" t="str">
        <f aca="false">'4t B Trim. 2 (P.D.)'!E1</f>
        <v>Alonso, Mar</v>
      </c>
      <c r="G1" s="607" t="str">
        <f aca="false">'4t B Trim. 2 (P.D.)'!F1</f>
        <v>Bejarano, Clàudia</v>
      </c>
      <c r="H1" s="608" t="str">
        <f aca="false">'4t B Trim. 2 (P.D.)'!G1</f>
        <v>Bouzzi, Omar</v>
      </c>
      <c r="I1" s="607" t="str">
        <f aca="false">'4t B Trim. 2 (P.D.)'!H1</f>
        <v>Cáceres, Judith</v>
      </c>
      <c r="J1" s="608" t="str">
        <f aca="false">'4t B Trim. 2 (P.D.)'!I1</f>
        <v>Calderón, Jeymert</v>
      </c>
      <c r="K1" s="607" t="str">
        <f aca="false">'4t B Trim. 2 (P.D.)'!J1</f>
        <v>Casas, Elena</v>
      </c>
      <c r="L1" s="608" t="str">
        <f aca="false">'4t B Trim. 2 (P.D.)'!K1</f>
        <v>Custodio, Joaquin</v>
      </c>
      <c r="M1" s="607" t="str">
        <f aca="false">'4t B Trim. 2 (P.D.)'!L1</f>
        <v>Duarte, Tania</v>
      </c>
      <c r="N1" s="608" t="str">
        <f aca="false">'4t B Trim. 2 (P.D.)'!M1</f>
        <v>Etcheverry, Tomas Agustin</v>
      </c>
      <c r="O1" s="607" t="str">
        <f aca="false">'4t B Trim. 2 (P.D.)'!N1</f>
        <v>Fuster, Eric</v>
      </c>
      <c r="P1" s="608" t="str">
        <f aca="false">'4t B Trim. 2 (P.D.)'!O1</f>
        <v>Gaya, Raquel</v>
      </c>
      <c r="Q1" s="607" t="str">
        <f aca="false">'4t B Trim. 2 (P.D.)'!P1</f>
        <v>Iniesta, Pol</v>
      </c>
      <c r="R1" s="608" t="str">
        <f aca="false">'4t B Trim. 2 (P.D.)'!Q1</f>
        <v>Llaó, Ruth</v>
      </c>
      <c r="S1" s="607" t="str">
        <f aca="false">'4t B Trim. 2 (P.D.)'!R1</f>
        <v>Llorente, Vinyet</v>
      </c>
      <c r="T1" s="608" t="str">
        <f aca="false">'4t B Trim. 2 (P.D.)'!S1</f>
        <v>Marti, Joa</v>
      </c>
      <c r="U1" s="607" t="str">
        <f aca="false">'4t B Trim. 2 (P.D.)'!T1</f>
        <v>Martínez, Luis</v>
      </c>
      <c r="V1" s="608" t="str">
        <f aca="false">'4t B Trim. 2 (P.D.)'!U1</f>
        <v>Mateos, Joel</v>
      </c>
      <c r="W1" s="607" t="str">
        <f aca="false">'4t B Trim. 2 (P.D.)'!V1</f>
        <v>Meseguer, Hugo</v>
      </c>
      <c r="X1" s="608" t="str">
        <f aca="false">'4t B Trim. 2 (P.D.)'!W1</f>
        <v>Mostajo, Julian Gil</v>
      </c>
      <c r="Y1" s="607" t="str">
        <f aca="false">'4t B Trim. 2 (P.D.)'!X1</f>
        <v>Navarro, Alex</v>
      </c>
      <c r="Z1" s="608" t="str">
        <f aca="false">'4t B Trim. 2 (P.D.)'!Y1</f>
        <v>Nicolas, Pau</v>
      </c>
      <c r="AA1" s="607" t="str">
        <f aca="false">'4t B Trim. 2 (P.D.)'!Z1</f>
        <v>Nieves, Emilio</v>
      </c>
      <c r="AB1" s="608" t="str">
        <f aca="false">'4t B Trim. 2 (P.D.)'!AA1</f>
        <v>Ortet, Noa</v>
      </c>
      <c r="AC1" s="607" t="str">
        <f aca="false">'4t B Trim. 2 (P.D.)'!AB1</f>
        <v>Pous, Marta</v>
      </c>
      <c r="AD1" s="608" t="str">
        <f aca="false">'4t B Trim. 2 (P.D.)'!AC1</f>
        <v>Quintana, Marina</v>
      </c>
      <c r="AE1" s="607" t="str">
        <f aca="false">'4t B Trim. 2 (P.D.)'!AD1</f>
        <v>Quirós, Arantxa</v>
      </c>
      <c r="AF1" s="608" t="str">
        <f aca="false">'4t B Trim. 2 (P.D.)'!AE1</f>
        <v>Rastrojo, Maria</v>
      </c>
      <c r="AG1" s="609" t="str">
        <f aca="false">'4t A Trim. 2 (P.D.)'!AF1</f>
        <v>Valderas, Julia</v>
      </c>
    </row>
    <row r="2" customFormat="false" ht="15.75" hidden="false" customHeight="false" outlineLevel="0" collapsed="false">
      <c r="A2" s="605"/>
      <c r="B2" s="610" t="s">
        <v>441</v>
      </c>
      <c r="C2" s="610"/>
      <c r="D2" s="610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</row>
    <row r="3" customFormat="false" ht="15.75" hidden="false" customHeight="true" outlineLevel="0" collapsed="false">
      <c r="A3" s="611" t="s">
        <v>442</v>
      </c>
      <c r="B3" s="612" t="s">
        <v>443</v>
      </c>
      <c r="C3" s="613" t="n">
        <v>0</v>
      </c>
      <c r="D3" s="614" t="s">
        <v>444</v>
      </c>
      <c r="E3" s="615" t="n">
        <v>3</v>
      </c>
      <c r="F3" s="616"/>
      <c r="G3" s="615" t="n">
        <v>3</v>
      </c>
      <c r="H3" s="616" t="n">
        <v>2</v>
      </c>
      <c r="I3" s="615" t="n">
        <v>3</v>
      </c>
      <c r="J3" s="616" t="n">
        <v>3</v>
      </c>
      <c r="K3" s="615" t="n">
        <v>1</v>
      </c>
      <c r="L3" s="616" t="n">
        <v>2</v>
      </c>
      <c r="M3" s="615" t="n">
        <v>3</v>
      </c>
      <c r="N3" s="616"/>
      <c r="O3" s="615" t="n">
        <v>3</v>
      </c>
      <c r="P3" s="616" t="n">
        <v>3</v>
      </c>
      <c r="Q3" s="615" t="n">
        <v>3</v>
      </c>
      <c r="R3" s="616" t="n">
        <v>3</v>
      </c>
      <c r="S3" s="615" t="n">
        <v>3</v>
      </c>
      <c r="T3" s="616" t="n">
        <v>3</v>
      </c>
      <c r="U3" s="615" t="n">
        <v>3</v>
      </c>
      <c r="V3" s="616" t="n">
        <v>3</v>
      </c>
      <c r="W3" s="615" t="n">
        <v>1</v>
      </c>
      <c r="X3" s="616" t="n">
        <v>3</v>
      </c>
      <c r="Y3" s="615" t="n">
        <v>3</v>
      </c>
      <c r="Z3" s="616"/>
      <c r="AA3" s="615" t="n">
        <v>1</v>
      </c>
      <c r="AB3" s="616" t="n">
        <v>3</v>
      </c>
      <c r="AC3" s="615" t="n">
        <v>3</v>
      </c>
      <c r="AD3" s="616" t="n">
        <v>2</v>
      </c>
      <c r="AE3" s="615"/>
      <c r="AF3" s="617"/>
      <c r="AG3" s="618"/>
    </row>
    <row r="4" customFormat="false" ht="15.75" hidden="false" customHeight="false" outlineLevel="0" collapsed="false">
      <c r="A4" s="611"/>
      <c r="B4" s="619" t="s">
        <v>445</v>
      </c>
      <c r="C4" s="620" t="n">
        <v>1</v>
      </c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7"/>
      <c r="AG4" s="618"/>
    </row>
    <row r="5" customFormat="false" ht="15.75" hidden="false" customHeight="false" outlineLevel="0" collapsed="false">
      <c r="A5" s="611"/>
      <c r="B5" s="621" t="s">
        <v>446</v>
      </c>
      <c r="C5" s="622" t="n">
        <v>2</v>
      </c>
      <c r="D5" s="623" t="s">
        <v>447</v>
      </c>
      <c r="E5" s="615" t="n">
        <v>3</v>
      </c>
      <c r="F5" s="616"/>
      <c r="G5" s="615" t="n">
        <v>4</v>
      </c>
      <c r="H5" s="616" t="n">
        <v>1</v>
      </c>
      <c r="I5" s="615" t="n">
        <v>3</v>
      </c>
      <c r="J5" s="616" t="n">
        <v>2</v>
      </c>
      <c r="K5" s="615" t="n">
        <v>2</v>
      </c>
      <c r="L5" s="616" t="n">
        <v>2</v>
      </c>
      <c r="M5" s="615" t="n">
        <v>4</v>
      </c>
      <c r="N5" s="616"/>
      <c r="O5" s="615" t="n">
        <v>4</v>
      </c>
      <c r="P5" s="616" t="n">
        <v>3</v>
      </c>
      <c r="Q5" s="615" t="n">
        <v>2</v>
      </c>
      <c r="R5" s="616" t="n">
        <v>3</v>
      </c>
      <c r="S5" s="615" t="n">
        <v>4</v>
      </c>
      <c r="T5" s="616" t="n">
        <v>2</v>
      </c>
      <c r="U5" s="615" t="n">
        <v>3</v>
      </c>
      <c r="V5" s="616" t="n">
        <v>4</v>
      </c>
      <c r="W5" s="615" t="n">
        <v>1</v>
      </c>
      <c r="X5" s="616" t="n">
        <v>4</v>
      </c>
      <c r="Y5" s="615" t="n">
        <v>4</v>
      </c>
      <c r="Z5" s="616"/>
      <c r="AA5" s="615" t="n">
        <v>4</v>
      </c>
      <c r="AB5" s="616" t="n">
        <v>2</v>
      </c>
      <c r="AC5" s="615" t="n">
        <v>4</v>
      </c>
      <c r="AD5" s="616" t="n">
        <v>2</v>
      </c>
      <c r="AE5" s="615"/>
      <c r="AF5" s="617"/>
      <c r="AG5" s="618"/>
    </row>
    <row r="6" customFormat="false" ht="15.75" hidden="false" customHeight="false" outlineLevel="0" collapsed="false">
      <c r="A6" s="611"/>
      <c r="B6" s="619" t="s">
        <v>448</v>
      </c>
      <c r="C6" s="620" t="n">
        <v>3</v>
      </c>
      <c r="D6" s="624" t="s">
        <v>449</v>
      </c>
      <c r="E6" s="615" t="n">
        <v>3</v>
      </c>
      <c r="F6" s="616"/>
      <c r="G6" s="615" t="n">
        <v>4</v>
      </c>
      <c r="H6" s="616" t="n">
        <v>3</v>
      </c>
      <c r="I6" s="615" t="n">
        <v>3</v>
      </c>
      <c r="J6" s="616" t="n">
        <v>3</v>
      </c>
      <c r="K6" s="615" t="n">
        <v>2</v>
      </c>
      <c r="L6" s="616" t="n">
        <v>3</v>
      </c>
      <c r="M6" s="615" t="n">
        <v>4</v>
      </c>
      <c r="N6" s="616"/>
      <c r="O6" s="615" t="n">
        <v>3</v>
      </c>
      <c r="P6" s="616" t="n">
        <v>3</v>
      </c>
      <c r="Q6" s="615" t="n">
        <v>3</v>
      </c>
      <c r="R6" s="616" t="n">
        <v>3</v>
      </c>
      <c r="S6" s="615" t="n">
        <v>4</v>
      </c>
      <c r="T6" s="616" t="n">
        <v>3</v>
      </c>
      <c r="U6" s="615" t="n">
        <v>2</v>
      </c>
      <c r="V6" s="616" t="n">
        <v>2</v>
      </c>
      <c r="W6" s="615" t="n">
        <v>2</v>
      </c>
      <c r="X6" s="616" t="n">
        <v>2</v>
      </c>
      <c r="Y6" s="615" t="n">
        <v>3</v>
      </c>
      <c r="Z6" s="616"/>
      <c r="AA6" s="615" t="n">
        <v>2</v>
      </c>
      <c r="AB6" s="616" t="n">
        <v>2</v>
      </c>
      <c r="AC6" s="615" t="n">
        <v>3</v>
      </c>
      <c r="AD6" s="616" t="n">
        <v>2</v>
      </c>
      <c r="AE6" s="615"/>
      <c r="AF6" s="617"/>
      <c r="AG6" s="618"/>
    </row>
    <row r="7" customFormat="false" ht="15.75" hidden="false" customHeight="false" outlineLevel="0" collapsed="false">
      <c r="A7" s="611"/>
      <c r="B7" s="621" t="s">
        <v>450</v>
      </c>
      <c r="C7" s="622" t="n">
        <v>4</v>
      </c>
      <c r="D7" s="633" t="s">
        <v>407</v>
      </c>
      <c r="E7" s="626" t="n">
        <f aca="false">AVERAGE(E3:E6)</f>
        <v>3</v>
      </c>
      <c r="F7" s="627" t="e">
        <f aca="false">AVERAGE(F3:F6)</f>
        <v>#DIV/0!</v>
      </c>
      <c r="G7" s="626" t="n">
        <f aca="false">AVERAGE(G3:G6)</f>
        <v>3.66666666666667</v>
      </c>
      <c r="H7" s="627" t="n">
        <f aca="false">AVERAGE(H3:H6)</f>
        <v>2</v>
      </c>
      <c r="I7" s="626" t="n">
        <f aca="false">AVERAGE(I3:I6)</f>
        <v>3</v>
      </c>
      <c r="J7" s="627" t="n">
        <f aca="false">AVERAGE(J3:J6)</f>
        <v>2.66666666666667</v>
      </c>
      <c r="K7" s="626" t="n">
        <f aca="false">AVERAGE(K3:K6)</f>
        <v>1.66666666666667</v>
      </c>
      <c r="L7" s="627" t="n">
        <f aca="false">AVERAGE(L3:L6)</f>
        <v>2.33333333333333</v>
      </c>
      <c r="M7" s="626" t="n">
        <f aca="false">AVERAGE(M3:M6)</f>
        <v>3.66666666666667</v>
      </c>
      <c r="N7" s="627" t="e">
        <f aca="false">AVERAGE(N3:N6)</f>
        <v>#DIV/0!</v>
      </c>
      <c r="O7" s="626" t="n">
        <f aca="false">AVERAGE(O3:O6)</f>
        <v>3.33333333333333</v>
      </c>
      <c r="P7" s="627" t="n">
        <f aca="false">AVERAGE(P3:P6)</f>
        <v>3</v>
      </c>
      <c r="Q7" s="626" t="n">
        <f aca="false">AVERAGE(Q3:Q6)</f>
        <v>2.66666666666667</v>
      </c>
      <c r="R7" s="627" t="n">
        <f aca="false">AVERAGE(R3:R6)</f>
        <v>3</v>
      </c>
      <c r="S7" s="626" t="n">
        <f aca="false">AVERAGE(S3:S6)</f>
        <v>3.66666666666667</v>
      </c>
      <c r="T7" s="627" t="n">
        <f aca="false">AVERAGE(T3:T6)</f>
        <v>2.66666666666667</v>
      </c>
      <c r="U7" s="626" t="n">
        <f aca="false">AVERAGE(U3:U6)</f>
        <v>2.66666666666667</v>
      </c>
      <c r="V7" s="627" t="n">
        <f aca="false">AVERAGE(V3:V6)</f>
        <v>3</v>
      </c>
      <c r="W7" s="626" t="n">
        <f aca="false">AVERAGE(W3:W6)</f>
        <v>1.33333333333333</v>
      </c>
      <c r="X7" s="627" t="n">
        <f aca="false">AVERAGE(X3:X6)</f>
        <v>3</v>
      </c>
      <c r="Y7" s="626" t="n">
        <f aca="false">AVERAGE(Y3:Y6)</f>
        <v>3.33333333333333</v>
      </c>
      <c r="Z7" s="627" t="e">
        <f aca="false">AVERAGE(Z3:Z6)</f>
        <v>#DIV/0!</v>
      </c>
      <c r="AA7" s="626" t="n">
        <f aca="false">AVERAGE(AA3:AA6)</f>
        <v>2.33333333333333</v>
      </c>
      <c r="AB7" s="627" t="n">
        <f aca="false">AVERAGE(AB3:AB6)</f>
        <v>2.33333333333333</v>
      </c>
      <c r="AC7" s="626" t="n">
        <f aca="false">AVERAGE(AC3:AC6)</f>
        <v>3.33333333333333</v>
      </c>
      <c r="AD7" s="627" t="n">
        <f aca="false">AVERAGE(AD3:AD6)</f>
        <v>2</v>
      </c>
      <c r="AE7" s="626" t="e">
        <f aca="false">AVERAGE(AE3:AE6)</f>
        <v>#DIV/0!</v>
      </c>
      <c r="AF7" s="627" t="e">
        <f aca="false">AVERAGE(AF3:AF6)</f>
        <v>#DIV/0!</v>
      </c>
      <c r="AG7" s="705" t="e">
        <f aca="false">AVERAGE(AG3:AG6)</f>
        <v>#DIV/0!</v>
      </c>
    </row>
    <row r="8" customFormat="false" ht="15.75" hidden="false" customHeight="false" outlineLevel="0" collapsed="false">
      <c r="A8" s="630"/>
      <c r="B8" s="630"/>
      <c r="C8" s="630"/>
      <c r="D8" s="630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631"/>
      <c r="U8" s="631"/>
      <c r="V8" s="631"/>
      <c r="W8" s="631"/>
      <c r="X8" s="631"/>
      <c r="Y8" s="631"/>
      <c r="Z8" s="631"/>
      <c r="AA8" s="631"/>
      <c r="AB8" s="631"/>
      <c r="AC8" s="631"/>
      <c r="AD8" s="631"/>
      <c r="AE8" s="631"/>
      <c r="AF8" s="631"/>
    </row>
    <row r="9" customFormat="false" ht="15.75" hidden="false" customHeight="true" outlineLevel="0" collapsed="false">
      <c r="A9" s="611" t="s">
        <v>451</v>
      </c>
      <c r="B9" s="612" t="s">
        <v>452</v>
      </c>
      <c r="C9" s="613" t="n">
        <v>0</v>
      </c>
      <c r="D9" s="614" t="s">
        <v>444</v>
      </c>
      <c r="E9" s="615" t="n">
        <v>3</v>
      </c>
      <c r="F9" s="616"/>
      <c r="G9" s="615" t="n">
        <v>4</v>
      </c>
      <c r="H9" s="616" t="n">
        <v>2</v>
      </c>
      <c r="I9" s="615" t="n">
        <v>3</v>
      </c>
      <c r="J9" s="616" t="n">
        <v>3</v>
      </c>
      <c r="K9" s="615" t="n">
        <v>1</v>
      </c>
      <c r="L9" s="616" t="n">
        <v>3</v>
      </c>
      <c r="M9" s="615" t="n">
        <v>4</v>
      </c>
      <c r="N9" s="616"/>
      <c r="O9" s="615" t="n">
        <v>4</v>
      </c>
      <c r="P9" s="616" t="n">
        <v>3</v>
      </c>
      <c r="Q9" s="615" t="n">
        <v>3</v>
      </c>
      <c r="R9" s="616" t="n">
        <v>2</v>
      </c>
      <c r="S9" s="615" t="n">
        <v>3</v>
      </c>
      <c r="T9" s="616" t="n">
        <v>2</v>
      </c>
      <c r="U9" s="615" t="n">
        <v>3</v>
      </c>
      <c r="V9" s="616" t="n">
        <v>4</v>
      </c>
      <c r="W9" s="615" t="n">
        <v>1</v>
      </c>
      <c r="X9" s="616" t="n">
        <v>4</v>
      </c>
      <c r="Y9" s="615" t="n">
        <v>4</v>
      </c>
      <c r="Z9" s="616"/>
      <c r="AA9" s="615" t="n">
        <v>1</v>
      </c>
      <c r="AB9" s="616" t="n">
        <v>3</v>
      </c>
      <c r="AC9" s="615" t="n">
        <v>4</v>
      </c>
      <c r="AD9" s="616" t="n">
        <v>2</v>
      </c>
      <c r="AE9" s="615"/>
      <c r="AF9" s="617"/>
      <c r="AG9" s="618"/>
    </row>
    <row r="10" customFormat="false" ht="15.75" hidden="false" customHeight="false" outlineLevel="0" collapsed="false">
      <c r="A10" s="611"/>
      <c r="B10" s="619" t="s">
        <v>453</v>
      </c>
      <c r="C10" s="620" t="n">
        <v>1</v>
      </c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4"/>
      <c r="Z10" s="614"/>
      <c r="AA10" s="614"/>
      <c r="AB10" s="614"/>
      <c r="AC10" s="614"/>
      <c r="AD10" s="614"/>
      <c r="AE10" s="614"/>
      <c r="AF10" s="617"/>
      <c r="AG10" s="618"/>
    </row>
    <row r="11" customFormat="false" ht="15.75" hidden="false" customHeight="false" outlineLevel="0" collapsed="false">
      <c r="A11" s="611"/>
      <c r="B11" s="621" t="s">
        <v>454</v>
      </c>
      <c r="C11" s="622" t="n">
        <v>2</v>
      </c>
      <c r="D11" s="623" t="s">
        <v>447</v>
      </c>
      <c r="E11" s="615" t="n">
        <v>3</v>
      </c>
      <c r="F11" s="616"/>
      <c r="G11" s="615" t="n">
        <v>4</v>
      </c>
      <c r="H11" s="616" t="n">
        <v>1</v>
      </c>
      <c r="I11" s="615" t="n">
        <v>3</v>
      </c>
      <c r="J11" s="616" t="n">
        <v>2</v>
      </c>
      <c r="K11" s="615" t="n">
        <v>2</v>
      </c>
      <c r="L11" s="616" t="n">
        <v>3</v>
      </c>
      <c r="M11" s="615" t="n">
        <v>4</v>
      </c>
      <c r="N11" s="616"/>
      <c r="O11" s="615" t="n">
        <v>4</v>
      </c>
      <c r="P11" s="616" t="n">
        <v>2</v>
      </c>
      <c r="Q11" s="615" t="n">
        <v>2</v>
      </c>
      <c r="R11" s="616" t="n">
        <v>3</v>
      </c>
      <c r="S11" s="615" t="n">
        <v>4</v>
      </c>
      <c r="T11" s="616" t="n">
        <v>2</v>
      </c>
      <c r="U11" s="615" t="n">
        <v>3</v>
      </c>
      <c r="V11" s="616" t="n">
        <v>4</v>
      </c>
      <c r="W11" s="615" t="n">
        <v>1</v>
      </c>
      <c r="X11" s="616" t="n">
        <v>4</v>
      </c>
      <c r="Y11" s="615" t="n">
        <v>4</v>
      </c>
      <c r="Z11" s="616"/>
      <c r="AA11" s="615" t="n">
        <v>4</v>
      </c>
      <c r="AB11" s="616" t="n">
        <v>2</v>
      </c>
      <c r="AC11" s="615" t="n">
        <v>4</v>
      </c>
      <c r="AD11" s="616" t="n">
        <v>2</v>
      </c>
      <c r="AE11" s="615"/>
      <c r="AF11" s="617"/>
      <c r="AG11" s="618"/>
    </row>
    <row r="12" customFormat="false" ht="15.75" hidden="false" customHeight="false" outlineLevel="0" collapsed="false">
      <c r="A12" s="611"/>
      <c r="B12" s="619" t="s">
        <v>455</v>
      </c>
      <c r="C12" s="620" t="n">
        <v>3</v>
      </c>
      <c r="D12" s="624" t="s">
        <v>449</v>
      </c>
      <c r="E12" s="615" t="n">
        <v>3</v>
      </c>
      <c r="F12" s="616"/>
      <c r="G12" s="615" t="n">
        <v>4</v>
      </c>
      <c r="H12" s="616" t="n">
        <v>2</v>
      </c>
      <c r="I12" s="615" t="n">
        <v>3</v>
      </c>
      <c r="J12" s="616" t="n">
        <v>2</v>
      </c>
      <c r="K12" s="615" t="n">
        <v>1</v>
      </c>
      <c r="L12" s="616" t="n">
        <v>3</v>
      </c>
      <c r="M12" s="615" t="n">
        <v>4</v>
      </c>
      <c r="N12" s="616"/>
      <c r="O12" s="615" t="n">
        <v>4</v>
      </c>
      <c r="P12" s="616" t="n">
        <v>3</v>
      </c>
      <c r="Q12" s="615" t="n">
        <v>2</v>
      </c>
      <c r="R12" s="616" t="n">
        <v>2</v>
      </c>
      <c r="S12" s="615" t="n">
        <v>4</v>
      </c>
      <c r="T12" s="616" t="n">
        <v>2</v>
      </c>
      <c r="U12" s="615" t="n">
        <v>3</v>
      </c>
      <c r="V12" s="616" t="n">
        <v>4</v>
      </c>
      <c r="W12" s="615" t="n">
        <v>2</v>
      </c>
      <c r="X12" s="616" t="n">
        <v>3</v>
      </c>
      <c r="Y12" s="615" t="n">
        <v>4</v>
      </c>
      <c r="Z12" s="616"/>
      <c r="AA12" s="615" t="n">
        <v>3</v>
      </c>
      <c r="AB12" s="616" t="n">
        <v>2</v>
      </c>
      <c r="AC12" s="615" t="n">
        <v>4</v>
      </c>
      <c r="AD12" s="616" t="n">
        <v>2</v>
      </c>
      <c r="AE12" s="615"/>
      <c r="AF12" s="617"/>
      <c r="AG12" s="618"/>
    </row>
    <row r="13" customFormat="false" ht="15.75" hidden="false" customHeight="false" outlineLevel="0" collapsed="false">
      <c r="A13" s="611"/>
      <c r="B13" s="621" t="s">
        <v>456</v>
      </c>
      <c r="C13" s="622" t="n">
        <v>4</v>
      </c>
      <c r="D13" s="633" t="s">
        <v>407</v>
      </c>
      <c r="E13" s="626" t="n">
        <f aca="false">AVERAGE(E9:E12)</f>
        <v>3</v>
      </c>
      <c r="F13" s="627" t="e">
        <f aca="false">AVERAGE(F9:F12)</f>
        <v>#DIV/0!</v>
      </c>
      <c r="G13" s="626" t="n">
        <f aca="false">AVERAGE(G9:G12)</f>
        <v>4</v>
      </c>
      <c r="H13" s="627" t="n">
        <f aca="false">AVERAGE(H9:H12)</f>
        <v>1.66666666666667</v>
      </c>
      <c r="I13" s="626" t="n">
        <f aca="false">AVERAGE(I9:I12)</f>
        <v>3</v>
      </c>
      <c r="J13" s="627" t="n">
        <f aca="false">AVERAGE(J9:J12)</f>
        <v>2.33333333333333</v>
      </c>
      <c r="K13" s="626" t="n">
        <f aca="false">AVERAGE(K9:K12)</f>
        <v>1.33333333333333</v>
      </c>
      <c r="L13" s="627" t="n">
        <f aca="false">AVERAGE(L9:L12)</f>
        <v>3</v>
      </c>
      <c r="M13" s="626" t="n">
        <f aca="false">AVERAGE(M9:M12)</f>
        <v>4</v>
      </c>
      <c r="N13" s="627" t="e">
        <f aca="false">AVERAGE(N9:N12)</f>
        <v>#DIV/0!</v>
      </c>
      <c r="O13" s="626" t="n">
        <f aca="false">AVERAGE(O9:O12)</f>
        <v>4</v>
      </c>
      <c r="P13" s="627" t="n">
        <f aca="false">AVERAGE(P9:P12)</f>
        <v>2.66666666666667</v>
      </c>
      <c r="Q13" s="626" t="n">
        <f aca="false">AVERAGE(Q9:Q12)</f>
        <v>2.33333333333333</v>
      </c>
      <c r="R13" s="627" t="n">
        <f aca="false">AVERAGE(R9:R12)</f>
        <v>2.33333333333333</v>
      </c>
      <c r="S13" s="626" t="n">
        <f aca="false">AVERAGE(S9:S12)</f>
        <v>3.66666666666667</v>
      </c>
      <c r="T13" s="627" t="n">
        <f aca="false">AVERAGE(T9:T12)</f>
        <v>2</v>
      </c>
      <c r="U13" s="626" t="n">
        <f aca="false">AVERAGE(U9:U12)</f>
        <v>3</v>
      </c>
      <c r="V13" s="627" t="n">
        <f aca="false">AVERAGE(V9:V12)</f>
        <v>4</v>
      </c>
      <c r="W13" s="626" t="n">
        <f aca="false">AVERAGE(W9:W12)</f>
        <v>1.33333333333333</v>
      </c>
      <c r="X13" s="627" t="n">
        <f aca="false">AVERAGE(X9:X12)</f>
        <v>3.66666666666667</v>
      </c>
      <c r="Y13" s="626" t="n">
        <f aca="false">AVERAGE(Y9:Y12)</f>
        <v>4</v>
      </c>
      <c r="Z13" s="627" t="e">
        <f aca="false">AVERAGE(Z9:Z12)</f>
        <v>#DIV/0!</v>
      </c>
      <c r="AA13" s="626" t="n">
        <f aca="false">AVERAGE(AA9:AA12)</f>
        <v>2.66666666666667</v>
      </c>
      <c r="AB13" s="627" t="n">
        <f aca="false">AVERAGE(AB9:AB12)</f>
        <v>2.33333333333333</v>
      </c>
      <c r="AC13" s="626" t="n">
        <f aca="false">AVERAGE(AC9:AC12)</f>
        <v>4</v>
      </c>
      <c r="AD13" s="627" t="n">
        <f aca="false">AVERAGE(AD9:AD12)</f>
        <v>2</v>
      </c>
      <c r="AE13" s="626" t="e">
        <f aca="false">AVERAGE(AE9:AE12)</f>
        <v>#DIV/0!</v>
      </c>
      <c r="AF13" s="627" t="e">
        <f aca="false">AVERAGE(AF9:AF12)</f>
        <v>#DIV/0!</v>
      </c>
      <c r="AG13" s="705" t="e">
        <f aca="false">AVERAGE(AG9:AG12)</f>
        <v>#DIV/0!</v>
      </c>
    </row>
  </sheetData>
  <mergeCells count="90">
    <mergeCell ref="A1:A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B2:D2"/>
    <mergeCell ref="A3:A7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9:A13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6FA8DC"/>
    <pageSetUpPr fitToPage="false"/>
  </sheetPr>
  <dimension ref="A1:AG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D4" activeCellId="0" sqref="D4"/>
    </sheetView>
  </sheetViews>
  <sheetFormatPr defaultRowHeight="15.75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53.86"/>
    <col collapsed="false" customWidth="true" hidden="false" outlineLevel="0" max="3" min="3" style="0" width="9.43"/>
    <col collapsed="false" customWidth="true" hidden="false" outlineLevel="0" max="4" min="4" style="0" width="15.14"/>
    <col collapsed="false" customWidth="true" hidden="false" outlineLevel="0" max="5" min="5" style="0" width="10.13"/>
    <col collapsed="false" customWidth="true" hidden="false" outlineLevel="0" max="6" min="6" style="0" width="10.99"/>
    <col collapsed="false" customWidth="true" hidden="false" outlineLevel="0" max="7" min="7" style="0" width="10.13"/>
    <col collapsed="false" customWidth="true" hidden="false" outlineLevel="0" max="8" min="8" style="0" width="10.99"/>
    <col collapsed="false" customWidth="true" hidden="false" outlineLevel="0" max="11" min="9" style="0" width="10.13"/>
    <col collapsed="false" customWidth="true" hidden="false" outlineLevel="0" max="12" min="12" style="0" width="13.14"/>
    <col collapsed="false" customWidth="true" hidden="false" outlineLevel="0" max="13" min="13" style="0" width="11.43"/>
    <col collapsed="false" customWidth="true" hidden="false" outlineLevel="0" max="17" min="14" style="0" width="10.13"/>
    <col collapsed="false" customWidth="true" hidden="false" outlineLevel="0" max="18" min="18" style="0" width="15.29"/>
    <col collapsed="false" customWidth="true" hidden="false" outlineLevel="0" max="20" min="19" style="0" width="10.13"/>
    <col collapsed="false" customWidth="true" hidden="false" outlineLevel="0" max="21" min="21" style="0" width="15.29"/>
    <col collapsed="false" customWidth="true" hidden="false" outlineLevel="0" max="23" min="22" style="0" width="10.13"/>
    <col collapsed="false" customWidth="true" hidden="false" outlineLevel="0" max="24" min="24" style="0" width="12.14"/>
    <col collapsed="false" customWidth="true" hidden="false" outlineLevel="0" max="26" min="25" style="0" width="10.13"/>
    <col collapsed="false" customWidth="true" hidden="false" outlineLevel="0" max="27" min="27" style="0" width="11.99"/>
    <col collapsed="false" customWidth="false" hidden="false" outlineLevel="0" max="28" min="28" style="0" width="11.57"/>
    <col collapsed="false" customWidth="true" hidden="false" outlineLevel="0" max="32" min="29" style="0" width="10.13"/>
    <col collapsed="false" customWidth="true" hidden="false" outlineLevel="0" max="33" min="33" style="0" width="214.43"/>
    <col collapsed="false" customWidth="true" hidden="false" outlineLevel="0" max="1025" min="34" style="0" width="14.43"/>
  </cols>
  <sheetData>
    <row r="1" customFormat="false" ht="15.75" hidden="false" customHeight="true" outlineLevel="0" collapsed="false">
      <c r="A1" s="634" t="s">
        <v>341</v>
      </c>
      <c r="B1" s="606" t="s">
        <v>440</v>
      </c>
      <c r="C1" s="635" t="s">
        <v>457</v>
      </c>
      <c r="D1" s="636" t="str">
        <f aca="false">'ALUMNAT 4t'!C38</f>
        <v>Ahrouch, Jamal</v>
      </c>
      <c r="E1" s="706" t="str">
        <f aca="false">'ALUMNAT 4t'!C39</f>
        <v>Alonso, Mar</v>
      </c>
      <c r="F1" s="636" t="str">
        <f aca="false">'ALUMNAT 4t'!C40</f>
        <v>Bejarano, Clàudia</v>
      </c>
      <c r="G1" s="706" t="str">
        <f aca="false">'ALUMNAT 4t'!C41</f>
        <v>Bouzzi, Omar</v>
      </c>
      <c r="H1" s="636" t="str">
        <f aca="false">'ALUMNAT 4t'!C42</f>
        <v>Cáceres, Judith</v>
      </c>
      <c r="I1" s="706" t="str">
        <f aca="false">'ALUMNAT 4t'!C43</f>
        <v>Calderón, Jeymert</v>
      </c>
      <c r="J1" s="636" t="str">
        <f aca="false">'ALUMNAT 4t'!C44</f>
        <v>Casas, Elena</v>
      </c>
      <c r="K1" s="706" t="str">
        <f aca="false">'ALUMNAT 4t'!C45</f>
        <v>Custodio, Joaquin</v>
      </c>
      <c r="L1" s="636" t="str">
        <f aca="false">'ALUMNAT 4t'!C46</f>
        <v>Duarte, Tania</v>
      </c>
      <c r="M1" s="706" t="str">
        <f aca="false">'ALUMNAT 4t'!C47</f>
        <v>Etcheverry, Tomas Agustin</v>
      </c>
      <c r="N1" s="636" t="str">
        <f aca="false">'ALUMNAT 4t'!C48</f>
        <v>Fuster, Eric</v>
      </c>
      <c r="O1" s="706" t="str">
        <f aca="false">'ALUMNAT 4t'!C49</f>
        <v>Gaya, Raquel</v>
      </c>
      <c r="P1" s="636" t="str">
        <f aca="false">'ALUMNAT 4t'!C50</f>
        <v>Iniesta, Pol</v>
      </c>
      <c r="Q1" s="706" t="str">
        <f aca="false">'ALUMNAT 4t'!C51</f>
        <v>Llaó, Ruth</v>
      </c>
      <c r="R1" s="636" t="str">
        <f aca="false">'ALUMNAT 4t'!C52</f>
        <v>Llorente, Vinyet</v>
      </c>
      <c r="S1" s="706" t="str">
        <f aca="false">'ALUMNAT 4t'!C53</f>
        <v>Marti, Joa</v>
      </c>
      <c r="T1" s="636" t="str">
        <f aca="false">'ALUMNAT 4t'!C54</f>
        <v>Martínez, Luis</v>
      </c>
      <c r="U1" s="706" t="str">
        <f aca="false">'ALUMNAT 4t'!C55</f>
        <v>Mateos, Joel</v>
      </c>
      <c r="V1" s="636" t="str">
        <f aca="false">'ALUMNAT 4t'!C56</f>
        <v>Meseguer, Hugo</v>
      </c>
      <c r="W1" s="706" t="str">
        <f aca="false">'ALUMNAT 4t'!C57</f>
        <v>Mostajo, Julian Gil</v>
      </c>
      <c r="X1" s="636" t="str">
        <f aca="false">'ALUMNAT 4t'!C58</f>
        <v>Navarro, Alex</v>
      </c>
      <c r="Y1" s="706" t="str">
        <f aca="false">'ALUMNAT 4t'!C59</f>
        <v>Nicolas, Pau</v>
      </c>
      <c r="Z1" s="636" t="str">
        <f aca="false">'ALUMNAT 4t'!C60</f>
        <v>Nieves, Emilio</v>
      </c>
      <c r="AA1" s="706" t="str">
        <f aca="false">'ALUMNAT 4t'!C61</f>
        <v>Ortet, Noa</v>
      </c>
      <c r="AB1" s="636" t="str">
        <f aca="false">'ALUMNAT 4t'!C62</f>
        <v>Pous, Marta</v>
      </c>
      <c r="AC1" s="706" t="str">
        <f aca="false">'ALUMNAT 4t'!C63</f>
        <v>Quintana, Marina</v>
      </c>
      <c r="AD1" s="636" t="str">
        <f aca="false">'ALUMNAT 4t'!C64</f>
        <v>Quirós, Arantxa</v>
      </c>
      <c r="AE1" s="706" t="str">
        <f aca="false">'ALUMNAT 4t'!C65</f>
        <v>Rastrojo, Maria</v>
      </c>
      <c r="AF1" s="636" t="str">
        <f aca="false">'ALUMNAT 4t'!C66</f>
        <v>Regueiro, Arnau</v>
      </c>
      <c r="AG1" s="208"/>
    </row>
    <row r="2" customFormat="false" ht="24" hidden="false" customHeight="true" outlineLevel="0" collapsed="false">
      <c r="A2" s="634"/>
      <c r="B2" s="638" t="s">
        <v>458</v>
      </c>
      <c r="C2" s="635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208"/>
    </row>
    <row r="3" customFormat="false" ht="15.75" hidden="false" customHeight="false" outlineLevel="0" collapsed="false">
      <c r="A3" s="634"/>
      <c r="B3" s="639" t="s">
        <v>459</v>
      </c>
      <c r="C3" s="640" t="s">
        <v>460</v>
      </c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1"/>
      <c r="AF3" s="642"/>
      <c r="AG3" s="642"/>
    </row>
    <row r="4" customFormat="false" ht="15.75" hidden="false" customHeight="true" outlineLevel="0" collapsed="false">
      <c r="A4" s="643" t="s">
        <v>461</v>
      </c>
      <c r="B4" s="644" t="s">
        <v>452</v>
      </c>
      <c r="C4" s="620" t="n">
        <v>0</v>
      </c>
      <c r="D4" s="648" t="n">
        <v>4</v>
      </c>
      <c r="E4" s="647"/>
      <c r="F4" s="648" t="n">
        <v>4</v>
      </c>
      <c r="G4" s="647" t="n">
        <v>2</v>
      </c>
      <c r="H4" s="648" t="n">
        <v>3</v>
      </c>
      <c r="I4" s="647" t="n">
        <v>2</v>
      </c>
      <c r="J4" s="648" t="n">
        <v>1</v>
      </c>
      <c r="K4" s="647" t="n">
        <v>2</v>
      </c>
      <c r="L4" s="648" t="n">
        <v>4</v>
      </c>
      <c r="M4" s="647"/>
      <c r="N4" s="648" t="n">
        <v>4</v>
      </c>
      <c r="O4" s="647" t="n">
        <v>4</v>
      </c>
      <c r="P4" s="648" t="n">
        <v>3</v>
      </c>
      <c r="Q4" s="647" t="n">
        <v>2</v>
      </c>
      <c r="R4" s="648" t="n">
        <v>4</v>
      </c>
      <c r="S4" s="647" t="n">
        <v>2</v>
      </c>
      <c r="T4" s="648" t="n">
        <v>2</v>
      </c>
      <c r="U4" s="647" t="n">
        <v>4</v>
      </c>
      <c r="V4" s="648" t="n">
        <v>1</v>
      </c>
      <c r="W4" s="647" t="n">
        <v>4</v>
      </c>
      <c r="X4" s="648" t="n">
        <v>4</v>
      </c>
      <c r="Y4" s="647"/>
      <c r="Z4" s="648" t="n">
        <v>4</v>
      </c>
      <c r="AA4" s="647" t="n">
        <v>2</v>
      </c>
      <c r="AB4" s="648" t="n">
        <v>2</v>
      </c>
      <c r="AC4" s="647" t="n">
        <v>2</v>
      </c>
      <c r="AD4" s="648"/>
      <c r="AE4" s="647"/>
      <c r="AF4" s="648"/>
      <c r="AG4" s="647"/>
    </row>
    <row r="5" customFormat="false" ht="15.75" hidden="false" customHeight="false" outlineLevel="0" collapsed="false">
      <c r="A5" s="643"/>
      <c r="B5" s="621" t="s">
        <v>462</v>
      </c>
      <c r="C5" s="622" t="n">
        <v>1</v>
      </c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</row>
    <row r="6" customFormat="false" ht="15.75" hidden="false" customHeight="false" outlineLevel="0" collapsed="false">
      <c r="A6" s="643"/>
      <c r="B6" s="619" t="s">
        <v>463</v>
      </c>
      <c r="C6" s="620" t="n">
        <v>2</v>
      </c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8"/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648"/>
      <c r="Z6" s="648"/>
      <c r="AA6" s="648"/>
      <c r="AB6" s="648"/>
      <c r="AC6" s="648"/>
      <c r="AD6" s="648"/>
      <c r="AE6" s="648"/>
      <c r="AF6" s="648"/>
      <c r="AG6" s="648"/>
    </row>
    <row r="7" customFormat="false" ht="15.75" hidden="false" customHeight="false" outlineLevel="0" collapsed="false">
      <c r="A7" s="643"/>
      <c r="B7" s="621" t="s">
        <v>464</v>
      </c>
      <c r="C7" s="622" t="n">
        <v>3</v>
      </c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8"/>
    </row>
    <row r="8" customFormat="false" ht="15.75" hidden="false" customHeight="false" outlineLevel="0" collapsed="false">
      <c r="A8" s="643"/>
      <c r="B8" s="619" t="s">
        <v>465</v>
      </c>
      <c r="C8" s="620" t="n">
        <v>4</v>
      </c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</row>
    <row r="9" customFormat="false" ht="15.75" hidden="false" customHeight="true" outlineLevel="0" collapsed="false">
      <c r="A9" s="649" t="s">
        <v>442</v>
      </c>
      <c r="B9" s="612" t="s">
        <v>443</v>
      </c>
      <c r="C9" s="622" t="n">
        <v>0</v>
      </c>
      <c r="D9" s="645" t="n">
        <f aca="false">'Parcial 4t B'!E7</f>
        <v>3</v>
      </c>
      <c r="E9" s="646" t="e">
        <f aca="false">'Parcial 4t B'!F7</f>
        <v>#DIV/0!</v>
      </c>
      <c r="F9" s="645" t="n">
        <f aca="false">'Parcial 4t B'!G7</f>
        <v>3.666666667</v>
      </c>
      <c r="G9" s="646" t="n">
        <f aca="false">'Parcial 4t B'!H7</f>
        <v>2</v>
      </c>
      <c r="H9" s="645" t="n">
        <f aca="false">'Parcial 4t B'!I7</f>
        <v>3</v>
      </c>
      <c r="I9" s="646" t="n">
        <f aca="false">'Parcial 4t B'!J7</f>
        <v>2.666666667</v>
      </c>
      <c r="J9" s="645" t="n">
        <f aca="false">'Parcial 4t B'!K7</f>
        <v>1.666666667</v>
      </c>
      <c r="K9" s="646" t="n">
        <f aca="false">'Parcial 4t B'!L7</f>
        <v>2.333333333</v>
      </c>
      <c r="L9" s="645" t="n">
        <f aca="false">'Parcial 4t B'!M7</f>
        <v>3.666666667</v>
      </c>
      <c r="M9" s="646" t="e">
        <f aca="false">'Parcial 4t B'!N7</f>
        <v>#DIV/0!</v>
      </c>
      <c r="N9" s="645" t="n">
        <f aca="false">'Parcial 4t B'!O7</f>
        <v>3.333333333</v>
      </c>
      <c r="O9" s="646" t="n">
        <f aca="false">'Parcial 4t B'!P7</f>
        <v>3</v>
      </c>
      <c r="P9" s="645" t="n">
        <f aca="false">'Parcial 4t B'!Q7</f>
        <v>2.666666667</v>
      </c>
      <c r="Q9" s="646" t="n">
        <f aca="false">'Parcial 4t B'!R7</f>
        <v>3</v>
      </c>
      <c r="R9" s="645" t="n">
        <f aca="false">'Parcial 4t B'!S7</f>
        <v>3.666666667</v>
      </c>
      <c r="S9" s="646" t="n">
        <f aca="false">'Parcial 4t B'!T7</f>
        <v>2.666666667</v>
      </c>
      <c r="T9" s="645" t="n">
        <f aca="false">'Parcial 4t B'!U7</f>
        <v>2.666666667</v>
      </c>
      <c r="U9" s="646" t="n">
        <f aca="false">'Parcial 4t B'!V7</f>
        <v>3</v>
      </c>
      <c r="V9" s="645" t="n">
        <f aca="false">'Parcial 4t B'!W7</f>
        <v>1.333333333</v>
      </c>
      <c r="W9" s="646" t="n">
        <f aca="false">'Parcial 4t B'!X7</f>
        <v>3</v>
      </c>
      <c r="X9" s="645" t="n">
        <f aca="false">'Parcial 4t B'!Y7</f>
        <v>3.333333333</v>
      </c>
      <c r="Y9" s="646" t="e">
        <f aca="false">'Parcial 4t B'!Z7</f>
        <v>#DIV/0!</v>
      </c>
      <c r="Z9" s="645" t="n">
        <f aca="false">'Parcial 4t B'!AA7</f>
        <v>2.333333333</v>
      </c>
      <c r="AA9" s="646" t="n">
        <f aca="false">'Parcial 4t B'!AB7</f>
        <v>2.333333333</v>
      </c>
      <c r="AB9" s="645" t="n">
        <f aca="false">'Parcial 4t B'!AC7</f>
        <v>3.333333333</v>
      </c>
      <c r="AC9" s="646" t="n">
        <f aca="false">'Parcial 4t B'!AD7</f>
        <v>2</v>
      </c>
      <c r="AD9" s="645" t="e">
        <f aca="false">'Parcial 4t B'!AE7</f>
        <v>#DIV/0!</v>
      </c>
      <c r="AE9" s="646" t="e">
        <f aca="false">'Parcial 4t B'!AF7</f>
        <v>#DIV/0!</v>
      </c>
      <c r="AF9" s="648" t="e">
        <f aca="false">'Parcial 4t B'!AG7</f>
        <v>#DIV/0!</v>
      </c>
      <c r="AG9" s="651"/>
    </row>
    <row r="10" customFormat="false" ht="15.75" hidden="false" customHeight="false" outlineLevel="0" collapsed="false">
      <c r="A10" s="649"/>
      <c r="B10" s="619" t="s">
        <v>445</v>
      </c>
      <c r="C10" s="620" t="n">
        <v>1</v>
      </c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5"/>
      <c r="R10" s="645"/>
      <c r="S10" s="645"/>
      <c r="T10" s="645"/>
      <c r="U10" s="645"/>
      <c r="V10" s="645"/>
      <c r="W10" s="645"/>
      <c r="X10" s="645"/>
      <c r="Y10" s="645"/>
      <c r="Z10" s="645"/>
      <c r="AA10" s="645"/>
      <c r="AB10" s="645"/>
      <c r="AC10" s="645"/>
      <c r="AD10" s="645"/>
      <c r="AE10" s="645"/>
      <c r="AF10" s="645"/>
      <c r="AG10" s="645"/>
    </row>
    <row r="11" customFormat="false" ht="15.75" hidden="false" customHeight="false" outlineLevel="0" collapsed="false">
      <c r="A11" s="649"/>
      <c r="B11" s="621" t="s">
        <v>446</v>
      </c>
      <c r="C11" s="622" t="n">
        <v>2</v>
      </c>
      <c r="D11" s="645"/>
      <c r="E11" s="645"/>
      <c r="F11" s="645"/>
      <c r="G11" s="645"/>
      <c r="H11" s="645"/>
      <c r="I11" s="645"/>
      <c r="J11" s="645"/>
      <c r="K11" s="645"/>
      <c r="L11" s="645"/>
      <c r="M11" s="645"/>
      <c r="N11" s="645"/>
      <c r="O11" s="645"/>
      <c r="P11" s="645"/>
      <c r="Q11" s="645"/>
      <c r="R11" s="645"/>
      <c r="S11" s="645"/>
      <c r="T11" s="645"/>
      <c r="U11" s="645"/>
      <c r="V11" s="645"/>
      <c r="W11" s="645"/>
      <c r="X11" s="645"/>
      <c r="Y11" s="645"/>
      <c r="Z11" s="645"/>
      <c r="AA11" s="645"/>
      <c r="AB11" s="645"/>
      <c r="AC11" s="645"/>
      <c r="AD11" s="645"/>
      <c r="AE11" s="645"/>
      <c r="AF11" s="645"/>
      <c r="AG11" s="645"/>
    </row>
    <row r="12" customFormat="false" ht="15.75" hidden="false" customHeight="false" outlineLevel="0" collapsed="false">
      <c r="A12" s="649"/>
      <c r="B12" s="619" t="s">
        <v>448</v>
      </c>
      <c r="C12" s="620" t="n">
        <v>3</v>
      </c>
      <c r="D12" s="645"/>
      <c r="E12" s="645"/>
      <c r="F12" s="645"/>
      <c r="G12" s="645"/>
      <c r="H12" s="645"/>
      <c r="I12" s="645"/>
      <c r="J12" s="645"/>
      <c r="K12" s="645"/>
      <c r="L12" s="645"/>
      <c r="M12" s="645"/>
      <c r="N12" s="645"/>
      <c r="O12" s="645"/>
      <c r="P12" s="645"/>
      <c r="Q12" s="645"/>
      <c r="R12" s="645"/>
      <c r="S12" s="645"/>
      <c r="T12" s="645"/>
      <c r="U12" s="645"/>
      <c r="V12" s="645"/>
      <c r="W12" s="645"/>
      <c r="X12" s="645"/>
      <c r="Y12" s="645"/>
      <c r="Z12" s="645"/>
      <c r="AA12" s="645"/>
      <c r="AB12" s="645"/>
      <c r="AC12" s="645"/>
      <c r="AD12" s="645"/>
      <c r="AE12" s="645"/>
      <c r="AF12" s="645"/>
      <c r="AG12" s="645"/>
    </row>
    <row r="13" customFormat="false" ht="15.75" hidden="false" customHeight="false" outlineLevel="0" collapsed="false">
      <c r="A13" s="649"/>
      <c r="B13" s="621" t="s">
        <v>450</v>
      </c>
      <c r="C13" s="622" t="n">
        <v>4</v>
      </c>
      <c r="D13" s="645"/>
      <c r="E13" s="645"/>
      <c r="F13" s="645"/>
      <c r="G13" s="645"/>
      <c r="H13" s="645"/>
      <c r="I13" s="645"/>
      <c r="J13" s="645"/>
      <c r="K13" s="645"/>
      <c r="L13" s="645"/>
      <c r="M13" s="645"/>
      <c r="N13" s="645"/>
      <c r="O13" s="645"/>
      <c r="P13" s="645"/>
      <c r="Q13" s="645"/>
      <c r="R13" s="645"/>
      <c r="S13" s="645"/>
      <c r="T13" s="645"/>
      <c r="U13" s="645"/>
      <c r="V13" s="645"/>
      <c r="W13" s="645"/>
      <c r="X13" s="645"/>
      <c r="Y13" s="645"/>
      <c r="Z13" s="645"/>
      <c r="AA13" s="645"/>
      <c r="AB13" s="645"/>
      <c r="AC13" s="645"/>
      <c r="AD13" s="645"/>
      <c r="AE13" s="645"/>
      <c r="AF13" s="645"/>
      <c r="AG13" s="645"/>
    </row>
    <row r="14" customFormat="false" ht="15.75" hidden="false" customHeight="true" outlineLevel="0" collapsed="false">
      <c r="A14" s="643" t="s">
        <v>467</v>
      </c>
      <c r="B14" s="644" t="s">
        <v>452</v>
      </c>
      <c r="C14" s="620" t="n">
        <v>0</v>
      </c>
      <c r="D14" s="648" t="n">
        <v>3</v>
      </c>
      <c r="E14" s="647"/>
      <c r="F14" s="648" t="n">
        <v>3</v>
      </c>
      <c r="G14" s="647" t="n">
        <v>1</v>
      </c>
      <c r="H14" s="648" t="n">
        <v>3</v>
      </c>
      <c r="I14" s="647"/>
      <c r="J14" s="648" t="n">
        <v>1</v>
      </c>
      <c r="K14" s="647" t="n">
        <v>2</v>
      </c>
      <c r="L14" s="648" t="n">
        <v>4</v>
      </c>
      <c r="M14" s="647"/>
      <c r="N14" s="648" t="n">
        <v>4</v>
      </c>
      <c r="O14" s="647" t="n">
        <v>2</v>
      </c>
      <c r="P14" s="648" t="n">
        <v>2</v>
      </c>
      <c r="Q14" s="647" t="n">
        <v>2</v>
      </c>
      <c r="R14" s="648" t="n">
        <v>4</v>
      </c>
      <c r="S14" s="647" t="n">
        <v>2</v>
      </c>
      <c r="T14" s="648" t="n">
        <v>3</v>
      </c>
      <c r="U14" s="647" t="n">
        <v>3</v>
      </c>
      <c r="V14" s="648" t="n">
        <v>1</v>
      </c>
      <c r="W14" s="647" t="n">
        <v>3</v>
      </c>
      <c r="X14" s="648" t="n">
        <v>2</v>
      </c>
      <c r="Y14" s="647"/>
      <c r="Z14" s="648" t="n">
        <v>2</v>
      </c>
      <c r="AA14" s="647" t="n">
        <v>3</v>
      </c>
      <c r="AB14" s="648" t="n">
        <v>3</v>
      </c>
      <c r="AC14" s="647" t="n">
        <v>2</v>
      </c>
      <c r="AD14" s="648"/>
      <c r="AE14" s="647"/>
      <c r="AF14" s="648"/>
      <c r="AG14" s="647"/>
    </row>
    <row r="15" customFormat="false" ht="15.75" hidden="false" customHeight="false" outlineLevel="0" collapsed="false">
      <c r="A15" s="643"/>
      <c r="B15" s="621" t="s">
        <v>468</v>
      </c>
      <c r="C15" s="622" t="n">
        <v>1</v>
      </c>
      <c r="D15" s="648"/>
      <c r="E15" s="648"/>
      <c r="F15" s="648"/>
      <c r="G15" s="648"/>
      <c r="H15" s="648"/>
      <c r="I15" s="648"/>
      <c r="J15" s="648"/>
      <c r="K15" s="648"/>
      <c r="L15" s="648"/>
      <c r="M15" s="648"/>
      <c r="N15" s="648"/>
      <c r="O15" s="648"/>
      <c r="P15" s="648"/>
      <c r="Q15" s="648"/>
      <c r="R15" s="648"/>
      <c r="S15" s="648"/>
      <c r="T15" s="648"/>
      <c r="U15" s="648"/>
      <c r="V15" s="648"/>
      <c r="W15" s="648"/>
      <c r="X15" s="648"/>
      <c r="Y15" s="648"/>
      <c r="Z15" s="648"/>
      <c r="AA15" s="648"/>
      <c r="AB15" s="648"/>
      <c r="AC15" s="648"/>
      <c r="AD15" s="648"/>
      <c r="AE15" s="648"/>
      <c r="AF15" s="648"/>
      <c r="AG15" s="648"/>
    </row>
    <row r="16" customFormat="false" ht="15.75" hidden="false" customHeight="false" outlineLevel="0" collapsed="false">
      <c r="A16" s="643"/>
      <c r="B16" s="619" t="s">
        <v>469</v>
      </c>
      <c r="C16" s="620" t="n">
        <v>2</v>
      </c>
      <c r="D16" s="648"/>
      <c r="E16" s="648"/>
      <c r="F16" s="648"/>
      <c r="G16" s="648"/>
      <c r="H16" s="648"/>
      <c r="I16" s="648"/>
      <c r="J16" s="648"/>
      <c r="K16" s="648"/>
      <c r="L16" s="648"/>
      <c r="M16" s="648"/>
      <c r="N16" s="648"/>
      <c r="O16" s="648"/>
      <c r="P16" s="648"/>
      <c r="Q16" s="648"/>
      <c r="R16" s="648"/>
      <c r="S16" s="648"/>
      <c r="T16" s="648"/>
      <c r="U16" s="648"/>
      <c r="V16" s="648"/>
      <c r="W16" s="648"/>
      <c r="X16" s="648"/>
      <c r="Y16" s="648"/>
      <c r="Z16" s="648"/>
      <c r="AA16" s="648"/>
      <c r="AB16" s="648"/>
      <c r="AC16" s="648"/>
      <c r="AD16" s="648"/>
      <c r="AE16" s="648"/>
      <c r="AF16" s="648"/>
      <c r="AG16" s="648"/>
    </row>
    <row r="17" customFormat="false" ht="15.75" hidden="false" customHeight="false" outlineLevel="0" collapsed="false">
      <c r="A17" s="643"/>
      <c r="B17" s="621" t="s">
        <v>470</v>
      </c>
      <c r="C17" s="622" t="n">
        <v>3</v>
      </c>
      <c r="D17" s="648"/>
      <c r="E17" s="648"/>
      <c r="F17" s="648"/>
      <c r="G17" s="648"/>
      <c r="H17" s="648"/>
      <c r="I17" s="648"/>
      <c r="J17" s="648"/>
      <c r="K17" s="648"/>
      <c r="L17" s="648"/>
      <c r="M17" s="648"/>
      <c r="N17" s="648"/>
      <c r="O17" s="648"/>
      <c r="P17" s="648"/>
      <c r="Q17" s="648"/>
      <c r="R17" s="648"/>
      <c r="S17" s="648"/>
      <c r="T17" s="648"/>
      <c r="U17" s="648"/>
      <c r="V17" s="648"/>
      <c r="W17" s="648"/>
      <c r="X17" s="648"/>
      <c r="Y17" s="648"/>
      <c r="Z17" s="648"/>
      <c r="AA17" s="648"/>
      <c r="AB17" s="648"/>
      <c r="AC17" s="648"/>
      <c r="AD17" s="648"/>
      <c r="AE17" s="648"/>
      <c r="AF17" s="648"/>
      <c r="AG17" s="648"/>
    </row>
    <row r="18" customFormat="false" ht="15.75" hidden="false" customHeight="false" outlineLevel="0" collapsed="false">
      <c r="A18" s="643"/>
      <c r="B18" s="619" t="s">
        <v>471</v>
      </c>
      <c r="C18" s="620" t="n">
        <v>4</v>
      </c>
      <c r="D18" s="648"/>
      <c r="E18" s="648"/>
      <c r="F18" s="648"/>
      <c r="G18" s="648"/>
      <c r="H18" s="648"/>
      <c r="I18" s="648"/>
      <c r="J18" s="648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48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8"/>
    </row>
    <row r="19" customFormat="false" ht="15.75" hidden="false" customHeight="true" outlineLevel="0" collapsed="false">
      <c r="A19" s="649" t="s">
        <v>451</v>
      </c>
      <c r="B19" s="612" t="s">
        <v>452</v>
      </c>
      <c r="C19" s="622" t="n">
        <v>0</v>
      </c>
      <c r="D19" s="645" t="n">
        <f aca="false">'Parcial 4t B'!E13</f>
        <v>3</v>
      </c>
      <c r="E19" s="646" t="e">
        <f aca="false">'Parcial 4t B'!F13</f>
        <v>#DIV/0!</v>
      </c>
      <c r="F19" s="645" t="n">
        <f aca="false">'Parcial 4t B'!G13</f>
        <v>4</v>
      </c>
      <c r="G19" s="646" t="n">
        <f aca="false">'Parcial 4t B'!H13</f>
        <v>1.666666667</v>
      </c>
      <c r="H19" s="645" t="n">
        <f aca="false">'Parcial 4t B'!I13</f>
        <v>3</v>
      </c>
      <c r="I19" s="646" t="n">
        <f aca="false">'Parcial 4t B'!J13</f>
        <v>2.333333333</v>
      </c>
      <c r="J19" s="645" t="n">
        <f aca="false">'Parcial 4t B'!K13</f>
        <v>1.333333333</v>
      </c>
      <c r="K19" s="646" t="n">
        <f aca="false">'Parcial 4t B'!L13</f>
        <v>3</v>
      </c>
      <c r="L19" s="645" t="n">
        <f aca="false">'Parcial 4t B'!M13</f>
        <v>4</v>
      </c>
      <c r="M19" s="646" t="e">
        <f aca="false">'Parcial 4t B'!N13</f>
        <v>#DIV/0!</v>
      </c>
      <c r="N19" s="645" t="n">
        <f aca="false">'Parcial 4t B'!O13</f>
        <v>4</v>
      </c>
      <c r="O19" s="646" t="n">
        <f aca="false">'Parcial 4t B'!P13</f>
        <v>2.666666667</v>
      </c>
      <c r="P19" s="645" t="n">
        <f aca="false">'Parcial 4t B'!Q13</f>
        <v>2.333333333</v>
      </c>
      <c r="Q19" s="646" t="n">
        <f aca="false">'Parcial 4t B'!R13</f>
        <v>2.333333333</v>
      </c>
      <c r="R19" s="645" t="n">
        <f aca="false">'Parcial 4t B'!S13</f>
        <v>3.666666667</v>
      </c>
      <c r="S19" s="646" t="n">
        <f aca="false">'Parcial 4t B'!T13</f>
        <v>2</v>
      </c>
      <c r="T19" s="645" t="n">
        <f aca="false">'Parcial 4t B'!U13</f>
        <v>3</v>
      </c>
      <c r="U19" s="646" t="n">
        <f aca="false">'Parcial 4t B'!V13</f>
        <v>4</v>
      </c>
      <c r="V19" s="645" t="n">
        <f aca="false">'Parcial 4t B'!W13</f>
        <v>1.333333333</v>
      </c>
      <c r="W19" s="646" t="n">
        <f aca="false">'Parcial 4t B'!X13</f>
        <v>3.666666667</v>
      </c>
      <c r="X19" s="645" t="n">
        <f aca="false">'Parcial 4t B'!Y13</f>
        <v>4</v>
      </c>
      <c r="Y19" s="646" t="e">
        <f aca="false">'Parcial 4t B'!Z13</f>
        <v>#DIV/0!</v>
      </c>
      <c r="Z19" s="645" t="n">
        <f aca="false">'Parcial 4t B'!AA13</f>
        <v>2.666666667</v>
      </c>
      <c r="AA19" s="646" t="n">
        <f aca="false">'Parcial 4t B'!AB13</f>
        <v>2.333333333</v>
      </c>
      <c r="AB19" s="645" t="n">
        <f aca="false">'Parcial 4t B'!AC13</f>
        <v>4</v>
      </c>
      <c r="AC19" s="646" t="n">
        <f aca="false">'Parcial 4t B'!AD13</f>
        <v>2</v>
      </c>
      <c r="AD19" s="645" t="e">
        <f aca="false">'Parcial 4t B'!AE13</f>
        <v>#DIV/0!</v>
      </c>
      <c r="AE19" s="646" t="e">
        <f aca="false">'Parcial 4t B'!AF13</f>
        <v>#DIV/0!</v>
      </c>
      <c r="AF19" s="648" t="e">
        <f aca="false">'Parcial 4t B'!AG13</f>
        <v>#DIV/0!</v>
      </c>
      <c r="AG19" s="651"/>
    </row>
    <row r="20" customFormat="false" ht="15.75" hidden="false" customHeight="false" outlineLevel="0" collapsed="false">
      <c r="A20" s="649"/>
      <c r="B20" s="619" t="s">
        <v>453</v>
      </c>
      <c r="C20" s="620" t="n">
        <v>1</v>
      </c>
      <c r="D20" s="645"/>
      <c r="E20" s="645"/>
      <c r="F20" s="645"/>
      <c r="G20" s="645"/>
      <c r="H20" s="645"/>
      <c r="I20" s="645"/>
      <c r="J20" s="645"/>
      <c r="K20" s="645"/>
      <c r="L20" s="645"/>
      <c r="M20" s="645"/>
      <c r="N20" s="645"/>
      <c r="O20" s="645"/>
      <c r="P20" s="645"/>
      <c r="Q20" s="645"/>
      <c r="R20" s="645"/>
      <c r="S20" s="645"/>
      <c r="T20" s="645"/>
      <c r="U20" s="645"/>
      <c r="V20" s="645"/>
      <c r="W20" s="645"/>
      <c r="X20" s="645"/>
      <c r="Y20" s="645"/>
      <c r="Z20" s="645"/>
      <c r="AA20" s="645"/>
      <c r="AB20" s="645"/>
      <c r="AC20" s="645"/>
      <c r="AD20" s="645"/>
      <c r="AE20" s="645"/>
      <c r="AF20" s="645"/>
      <c r="AG20" s="645"/>
    </row>
    <row r="21" customFormat="false" ht="15.75" hidden="false" customHeight="false" outlineLevel="0" collapsed="false">
      <c r="A21" s="649"/>
      <c r="B21" s="621" t="s">
        <v>454</v>
      </c>
      <c r="C21" s="622" t="n">
        <v>2</v>
      </c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645"/>
      <c r="AB21" s="645"/>
      <c r="AC21" s="645"/>
      <c r="AD21" s="645"/>
      <c r="AE21" s="645"/>
      <c r="AF21" s="645"/>
      <c r="AG21" s="645"/>
    </row>
    <row r="22" customFormat="false" ht="15.75" hidden="false" customHeight="false" outlineLevel="0" collapsed="false">
      <c r="A22" s="649"/>
      <c r="B22" s="619" t="s">
        <v>455</v>
      </c>
      <c r="C22" s="620" t="n">
        <v>3</v>
      </c>
      <c r="D22" s="645"/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645"/>
      <c r="U22" s="645"/>
      <c r="V22" s="645"/>
      <c r="W22" s="645"/>
      <c r="X22" s="645"/>
      <c r="Y22" s="645"/>
      <c r="Z22" s="645"/>
      <c r="AA22" s="645"/>
      <c r="AB22" s="645"/>
      <c r="AC22" s="645"/>
      <c r="AD22" s="645"/>
      <c r="AE22" s="645"/>
      <c r="AF22" s="645"/>
      <c r="AG22" s="645"/>
    </row>
    <row r="23" customFormat="false" ht="15.75" hidden="false" customHeight="false" outlineLevel="0" collapsed="false">
      <c r="A23" s="649"/>
      <c r="B23" s="621" t="s">
        <v>456</v>
      </c>
      <c r="C23" s="622" t="n">
        <v>4</v>
      </c>
      <c r="D23" s="645"/>
      <c r="E23" s="645"/>
      <c r="F23" s="645"/>
      <c r="G23" s="645"/>
      <c r="H23" s="645"/>
      <c r="I23" s="645"/>
      <c r="J23" s="645"/>
      <c r="K23" s="645"/>
      <c r="L23" s="645"/>
      <c r="M23" s="645"/>
      <c r="N23" s="645"/>
      <c r="O23" s="645"/>
      <c r="P23" s="645"/>
      <c r="Q23" s="645"/>
      <c r="R23" s="645"/>
      <c r="S23" s="645"/>
      <c r="T23" s="645"/>
      <c r="U23" s="645"/>
      <c r="V23" s="645"/>
      <c r="W23" s="645"/>
      <c r="X23" s="645"/>
      <c r="Y23" s="645"/>
      <c r="Z23" s="645"/>
      <c r="AA23" s="645"/>
      <c r="AB23" s="645"/>
      <c r="AC23" s="645"/>
      <c r="AD23" s="645"/>
      <c r="AE23" s="645"/>
      <c r="AF23" s="645"/>
      <c r="AG23" s="645"/>
    </row>
    <row r="24" customFormat="false" ht="15.75" hidden="true" customHeight="true" outlineLevel="0" collapsed="false">
      <c r="A24" s="643" t="s">
        <v>473</v>
      </c>
      <c r="B24" s="644" t="s">
        <v>452</v>
      </c>
      <c r="C24" s="620" t="n">
        <v>0</v>
      </c>
      <c r="D24" s="648"/>
      <c r="E24" s="647"/>
      <c r="F24" s="648"/>
      <c r="G24" s="647"/>
      <c r="H24" s="648"/>
      <c r="I24" s="647"/>
      <c r="J24" s="648"/>
      <c r="K24" s="647"/>
      <c r="L24" s="648"/>
      <c r="M24" s="647"/>
      <c r="N24" s="648"/>
      <c r="O24" s="647"/>
      <c r="P24" s="648"/>
      <c r="Q24" s="647"/>
      <c r="R24" s="648"/>
      <c r="S24" s="647"/>
      <c r="T24" s="648"/>
      <c r="U24" s="647"/>
      <c r="V24" s="648"/>
      <c r="W24" s="647"/>
      <c r="X24" s="648"/>
      <c r="Y24" s="647"/>
      <c r="Z24" s="648"/>
      <c r="AA24" s="647"/>
      <c r="AB24" s="648"/>
      <c r="AC24" s="647"/>
      <c r="AD24" s="648"/>
      <c r="AE24" s="647"/>
      <c r="AF24" s="648"/>
      <c r="AG24" s="647"/>
    </row>
    <row r="25" customFormat="false" ht="15.75" hidden="true" customHeight="false" outlineLevel="0" collapsed="false">
      <c r="A25" s="643"/>
      <c r="B25" s="621" t="s">
        <v>500</v>
      </c>
      <c r="C25" s="622" t="n">
        <v>1</v>
      </c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8"/>
      <c r="AG25" s="648"/>
    </row>
    <row r="26" customFormat="false" ht="15.75" hidden="true" customHeight="false" outlineLevel="0" collapsed="false">
      <c r="A26" s="643"/>
      <c r="B26" s="619" t="s">
        <v>475</v>
      </c>
      <c r="C26" s="620" t="n">
        <v>2</v>
      </c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</row>
    <row r="27" customFormat="false" ht="15.75" hidden="true" customHeight="false" outlineLevel="0" collapsed="false">
      <c r="A27" s="643"/>
      <c r="B27" s="621" t="s">
        <v>476</v>
      </c>
      <c r="C27" s="622" t="n">
        <v>3</v>
      </c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</row>
    <row r="28" customFormat="false" ht="15.75" hidden="true" customHeight="false" outlineLevel="0" collapsed="false">
      <c r="A28" s="643"/>
      <c r="B28" s="619" t="s">
        <v>477</v>
      </c>
      <c r="C28" s="620" t="n">
        <v>4</v>
      </c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8"/>
      <c r="AG28" s="648"/>
    </row>
    <row r="29" customFormat="false" ht="15.75" hidden="false" customHeight="true" outlineLevel="0" collapsed="false">
      <c r="A29" s="649" t="s">
        <v>478</v>
      </c>
      <c r="B29" s="612" t="s">
        <v>452</v>
      </c>
      <c r="C29" s="622" t="n">
        <v>0</v>
      </c>
      <c r="D29" s="652" t="n">
        <v>3</v>
      </c>
      <c r="E29" s="651"/>
      <c r="F29" s="652" t="n">
        <v>3</v>
      </c>
      <c r="G29" s="651" t="n">
        <v>1</v>
      </c>
      <c r="H29" s="652" t="n">
        <v>3</v>
      </c>
      <c r="I29" s="651" t="n">
        <v>2</v>
      </c>
      <c r="J29" s="652" t="n">
        <v>1</v>
      </c>
      <c r="K29" s="651" t="n">
        <v>2</v>
      </c>
      <c r="L29" s="652" t="n">
        <v>4</v>
      </c>
      <c r="M29" s="651"/>
      <c r="N29" s="652" t="n">
        <v>3</v>
      </c>
      <c r="O29" s="651" t="n">
        <v>2</v>
      </c>
      <c r="P29" s="652" t="n">
        <v>2</v>
      </c>
      <c r="Q29" s="651" t="n">
        <v>2</v>
      </c>
      <c r="R29" s="652" t="n">
        <v>3</v>
      </c>
      <c r="S29" s="651" t="n">
        <v>2</v>
      </c>
      <c r="T29" s="652" t="n">
        <v>2</v>
      </c>
      <c r="U29" s="651" t="n">
        <v>3</v>
      </c>
      <c r="V29" s="652" t="n">
        <v>1</v>
      </c>
      <c r="W29" s="651" t="n">
        <v>2</v>
      </c>
      <c r="X29" s="652" t="n">
        <v>2</v>
      </c>
      <c r="Y29" s="651"/>
      <c r="Z29" s="652" t="n">
        <v>3</v>
      </c>
      <c r="AA29" s="651" t="n">
        <v>2</v>
      </c>
      <c r="AB29" s="652" t="n">
        <v>3</v>
      </c>
      <c r="AC29" s="651" t="n">
        <v>2</v>
      </c>
      <c r="AD29" s="652"/>
      <c r="AE29" s="651"/>
      <c r="AF29" s="652"/>
      <c r="AG29" s="651"/>
    </row>
    <row r="30" customFormat="false" ht="15.75" hidden="false" customHeight="false" outlineLevel="0" collapsed="false">
      <c r="A30" s="649"/>
      <c r="B30" s="619" t="s">
        <v>479</v>
      </c>
      <c r="C30" s="620" t="n">
        <v>1</v>
      </c>
      <c r="D30" s="652"/>
      <c r="E30" s="652"/>
      <c r="F30" s="652"/>
      <c r="G30" s="652"/>
      <c r="H30" s="652"/>
      <c r="I30" s="652"/>
      <c r="J30" s="652"/>
      <c r="K30" s="652"/>
      <c r="L30" s="652"/>
      <c r="M30" s="652"/>
      <c r="N30" s="652"/>
      <c r="O30" s="652"/>
      <c r="P30" s="652"/>
      <c r="Q30" s="652"/>
      <c r="R30" s="652"/>
      <c r="S30" s="652"/>
      <c r="T30" s="652"/>
      <c r="U30" s="652"/>
      <c r="V30" s="652"/>
      <c r="W30" s="652"/>
      <c r="X30" s="652"/>
      <c r="Y30" s="652"/>
      <c r="Z30" s="652"/>
      <c r="AA30" s="652"/>
      <c r="AB30" s="652"/>
      <c r="AC30" s="652"/>
      <c r="AD30" s="652"/>
      <c r="AE30" s="652"/>
      <c r="AF30" s="652"/>
      <c r="AG30" s="652"/>
    </row>
    <row r="31" customFormat="false" ht="15.75" hidden="false" customHeight="false" outlineLevel="0" collapsed="false">
      <c r="A31" s="649"/>
      <c r="B31" s="621" t="s">
        <v>480</v>
      </c>
      <c r="C31" s="622" t="n">
        <v>2</v>
      </c>
      <c r="D31" s="652"/>
      <c r="E31" s="652"/>
      <c r="F31" s="652"/>
      <c r="G31" s="652"/>
      <c r="H31" s="652"/>
      <c r="I31" s="652"/>
      <c r="J31" s="652"/>
      <c r="K31" s="652"/>
      <c r="L31" s="652"/>
      <c r="M31" s="652"/>
      <c r="N31" s="652"/>
      <c r="O31" s="652"/>
      <c r="P31" s="652"/>
      <c r="Q31" s="652"/>
      <c r="R31" s="652"/>
      <c r="S31" s="652"/>
      <c r="T31" s="652"/>
      <c r="U31" s="652"/>
      <c r="V31" s="652"/>
      <c r="W31" s="652"/>
      <c r="X31" s="652"/>
      <c r="Y31" s="652"/>
      <c r="Z31" s="652"/>
      <c r="AA31" s="652"/>
      <c r="AB31" s="652"/>
      <c r="AC31" s="652"/>
      <c r="AD31" s="652"/>
      <c r="AE31" s="652"/>
      <c r="AF31" s="652"/>
      <c r="AG31" s="652"/>
    </row>
    <row r="32" customFormat="false" ht="15.75" hidden="false" customHeight="false" outlineLevel="0" collapsed="false">
      <c r="A32" s="649"/>
      <c r="B32" s="619" t="s">
        <v>481</v>
      </c>
      <c r="C32" s="620" t="n">
        <v>3</v>
      </c>
      <c r="D32" s="652"/>
      <c r="E32" s="652"/>
      <c r="F32" s="652"/>
      <c r="G32" s="652"/>
      <c r="H32" s="652"/>
      <c r="I32" s="652"/>
      <c r="J32" s="652"/>
      <c r="K32" s="652"/>
      <c r="L32" s="652"/>
      <c r="M32" s="652"/>
      <c r="N32" s="652"/>
      <c r="O32" s="652"/>
      <c r="P32" s="652"/>
      <c r="Q32" s="652"/>
      <c r="R32" s="652"/>
      <c r="S32" s="652"/>
      <c r="T32" s="652"/>
      <c r="U32" s="652"/>
      <c r="V32" s="652"/>
      <c r="W32" s="652"/>
      <c r="X32" s="652"/>
      <c r="Y32" s="652"/>
      <c r="Z32" s="652"/>
      <c r="AA32" s="652"/>
      <c r="AB32" s="652"/>
      <c r="AC32" s="652"/>
      <c r="AD32" s="652"/>
      <c r="AE32" s="652"/>
      <c r="AF32" s="652"/>
      <c r="AG32" s="652"/>
    </row>
    <row r="33" customFormat="false" ht="15.75" hidden="false" customHeight="false" outlineLevel="0" collapsed="false">
      <c r="A33" s="649"/>
      <c r="B33" s="621" t="s">
        <v>482</v>
      </c>
      <c r="C33" s="622" t="n">
        <v>4</v>
      </c>
      <c r="D33" s="652"/>
      <c r="E33" s="652"/>
      <c r="F33" s="652"/>
      <c r="G33" s="652"/>
      <c r="H33" s="652"/>
      <c r="I33" s="652"/>
      <c r="J33" s="652"/>
      <c r="K33" s="652"/>
      <c r="L33" s="652"/>
      <c r="M33" s="652"/>
      <c r="N33" s="652"/>
      <c r="O33" s="652"/>
      <c r="P33" s="652"/>
      <c r="Q33" s="652"/>
      <c r="R33" s="652"/>
      <c r="S33" s="652"/>
      <c r="T33" s="652"/>
      <c r="U33" s="652"/>
      <c r="V33" s="652"/>
      <c r="W33" s="652"/>
      <c r="X33" s="652"/>
      <c r="Y33" s="652"/>
      <c r="Z33" s="652"/>
      <c r="AA33" s="652"/>
      <c r="AB33" s="652"/>
      <c r="AC33" s="652"/>
      <c r="AD33" s="652"/>
      <c r="AE33" s="652"/>
      <c r="AF33" s="652"/>
      <c r="AG33" s="652"/>
    </row>
    <row r="34" customFormat="false" ht="15.75" hidden="false" customHeight="false" outlineLevel="0" collapsed="false">
      <c r="A34" s="654"/>
      <c r="B34" s="655" t="s">
        <v>483</v>
      </c>
      <c r="C34" s="656"/>
      <c r="D34" s="657" t="n">
        <f aca="false">AVERAGE(D4:D33)*10/4</f>
        <v>8</v>
      </c>
      <c r="E34" s="657" t="e">
        <f aca="false">AVERAGE(E4:E33)*10/4</f>
        <v>#DIV/0!</v>
      </c>
      <c r="F34" s="657" t="n">
        <f aca="false">AVERAGE(F4:F33)*10/4</f>
        <v>8.8333333335</v>
      </c>
      <c r="G34" s="657" t="n">
        <f aca="false">AVERAGE(G4:G33)*10/4</f>
        <v>3.8333333335</v>
      </c>
      <c r="H34" s="657" t="n">
        <f aca="false">AVERAGE(H4:H33)*10/4</f>
        <v>7.5</v>
      </c>
      <c r="I34" s="657" t="n">
        <f aca="false">AVERAGE(I4:I33)*10/4</f>
        <v>5.625</v>
      </c>
      <c r="J34" s="657" t="n">
        <f aca="false">AVERAGE(J4:J33)*10/4</f>
        <v>3</v>
      </c>
      <c r="K34" s="657" t="n">
        <f aca="false">AVERAGE(K4:K33)*10/4</f>
        <v>5.6666666665</v>
      </c>
      <c r="L34" s="657" t="n">
        <f aca="false">AVERAGE(L4:L33)*10/4</f>
        <v>9.8333333335</v>
      </c>
      <c r="M34" s="657" t="n">
        <v>0</v>
      </c>
      <c r="N34" s="657" t="n">
        <f aca="false">AVERAGE(N4:N33)*10/4</f>
        <v>9.1666666665</v>
      </c>
      <c r="O34" s="657" t="n">
        <f aca="false">AVERAGE(O4:O33)*10/4</f>
        <v>6.8333333335</v>
      </c>
      <c r="P34" s="657" t="n">
        <f aca="false">AVERAGE(P4:P33)*10/4</f>
        <v>6</v>
      </c>
      <c r="Q34" s="657" t="n">
        <f aca="false">AVERAGE(Q4:Q33)*10/4</f>
        <v>5.6666666665</v>
      </c>
      <c r="R34" s="657" t="n">
        <f aca="false">AVERAGE(R4:R33)*10/4</f>
        <v>9.166666667</v>
      </c>
      <c r="S34" s="657" t="n">
        <f aca="false">AVERAGE(S4:S33)*10/4</f>
        <v>5.3333333335</v>
      </c>
      <c r="T34" s="657" t="n">
        <f aca="false">AVERAGE(T4:T33)*10/4</f>
        <v>6.3333333335</v>
      </c>
      <c r="U34" s="657" t="n">
        <f aca="false">AVERAGE(U4:U33)*10/4</f>
        <v>8.5</v>
      </c>
      <c r="V34" s="657" t="n">
        <f aca="false">AVERAGE(V4:V33)*10/4</f>
        <v>2.833333333</v>
      </c>
      <c r="W34" s="657" t="n">
        <f aca="false">AVERAGE(W4:W33)*10/4</f>
        <v>7.8333333335</v>
      </c>
      <c r="X34" s="657" t="n">
        <f aca="false">AVERAGE(X4:X33)*10/4</f>
        <v>7.6666666665</v>
      </c>
      <c r="Y34" s="657" t="e">
        <f aca="false">AVERAGE(Y4:Y33)*10/4</f>
        <v>#DIV/0!</v>
      </c>
      <c r="Z34" s="657" t="n">
        <f aca="false">AVERAGE(Z4:Z33)*10/4</f>
        <v>7</v>
      </c>
      <c r="AA34" s="657" t="n">
        <f aca="false">AVERAGE(AA4:AA33)*10/4</f>
        <v>5.833333333</v>
      </c>
      <c r="AB34" s="657" t="n">
        <f aca="false">AVERAGE(AB4:AB33)*10/4</f>
        <v>7.6666666665</v>
      </c>
      <c r="AC34" s="657" t="n">
        <f aca="false">AVERAGE(AC4:AC33)*10/4</f>
        <v>5</v>
      </c>
      <c r="AD34" s="657" t="e">
        <f aca="false">AVERAGE(AD4:AD33)*10/4</f>
        <v>#DIV/0!</v>
      </c>
      <c r="AE34" s="657" t="e">
        <f aca="false">AVERAGE(AE4:AE33)*10/4</f>
        <v>#DIV/0!</v>
      </c>
      <c r="AF34" s="657" t="e">
        <f aca="false">AVERAGE(AF4:AF33)*10/4</f>
        <v>#DIV/0!</v>
      </c>
      <c r="AG34" s="658"/>
    </row>
    <row r="35" customFormat="false" ht="387.75" hidden="false" customHeight="true" outlineLevel="0" collapsed="false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</row>
    <row r="36" customFormat="false" ht="15.75" hidden="false" customHeight="false" outlineLevel="0" collapsed="false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</row>
  </sheetData>
  <mergeCells count="219">
    <mergeCell ref="A1:A3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D3:AE3"/>
    <mergeCell ref="A4:A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M4:M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  <mergeCell ref="Y4:Y8"/>
    <mergeCell ref="Z4:Z8"/>
    <mergeCell ref="AA4:AA8"/>
    <mergeCell ref="AB4:AB8"/>
    <mergeCell ref="AC4:AC8"/>
    <mergeCell ref="AD4:AD8"/>
    <mergeCell ref="AE4:AE8"/>
    <mergeCell ref="AF4:AF8"/>
    <mergeCell ref="AG4:AG8"/>
    <mergeCell ref="A9:A13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M9:M13"/>
    <mergeCell ref="N9:N13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AA9:AA13"/>
    <mergeCell ref="AB9:AB13"/>
    <mergeCell ref="AC9:AC13"/>
    <mergeCell ref="AD9:AD13"/>
    <mergeCell ref="AE9:AE13"/>
    <mergeCell ref="AF9:AF13"/>
    <mergeCell ref="AG9:AG13"/>
    <mergeCell ref="A14:A18"/>
    <mergeCell ref="D14:D18"/>
    <mergeCell ref="E14:E18"/>
    <mergeCell ref="F14:F18"/>
    <mergeCell ref="G14:G18"/>
    <mergeCell ref="H14:H18"/>
    <mergeCell ref="I14:I18"/>
    <mergeCell ref="J14:J18"/>
    <mergeCell ref="K14:K18"/>
    <mergeCell ref="L14:L18"/>
    <mergeCell ref="M14:M18"/>
    <mergeCell ref="N14:N18"/>
    <mergeCell ref="O14:O18"/>
    <mergeCell ref="P14:P18"/>
    <mergeCell ref="Q14:Q18"/>
    <mergeCell ref="R14:R18"/>
    <mergeCell ref="S14:S18"/>
    <mergeCell ref="T14:T18"/>
    <mergeCell ref="U14:U18"/>
    <mergeCell ref="V14:V18"/>
    <mergeCell ref="W14:W18"/>
    <mergeCell ref="X14:X18"/>
    <mergeCell ref="Y14:Y18"/>
    <mergeCell ref="Z14:Z18"/>
    <mergeCell ref="AA14:AA18"/>
    <mergeCell ref="AB14:AB18"/>
    <mergeCell ref="AC14:AC18"/>
    <mergeCell ref="AD14:AD18"/>
    <mergeCell ref="AE14:AE18"/>
    <mergeCell ref="AF14:AF18"/>
    <mergeCell ref="AG14:AG18"/>
    <mergeCell ref="A19:A23"/>
    <mergeCell ref="D19:D23"/>
    <mergeCell ref="E19:E23"/>
    <mergeCell ref="F19:F23"/>
    <mergeCell ref="G19:G23"/>
    <mergeCell ref="H19:H23"/>
    <mergeCell ref="I19:I23"/>
    <mergeCell ref="J19:J23"/>
    <mergeCell ref="K19:K23"/>
    <mergeCell ref="L19:L23"/>
    <mergeCell ref="M19:M23"/>
    <mergeCell ref="N19:N23"/>
    <mergeCell ref="O19:O23"/>
    <mergeCell ref="P19:P23"/>
    <mergeCell ref="Q19:Q23"/>
    <mergeCell ref="R19:R23"/>
    <mergeCell ref="S19:S23"/>
    <mergeCell ref="T19:T23"/>
    <mergeCell ref="U19:U23"/>
    <mergeCell ref="V19:V23"/>
    <mergeCell ref="W19:W23"/>
    <mergeCell ref="X19:X23"/>
    <mergeCell ref="Y19:Y23"/>
    <mergeCell ref="Z19:Z23"/>
    <mergeCell ref="AA19:AA23"/>
    <mergeCell ref="AB19:AB23"/>
    <mergeCell ref="AC19:AC23"/>
    <mergeCell ref="AD19:AD23"/>
    <mergeCell ref="AE19:AE23"/>
    <mergeCell ref="AF19:AF23"/>
    <mergeCell ref="AG19:AG23"/>
    <mergeCell ref="A24:A28"/>
    <mergeCell ref="D24:D28"/>
    <mergeCell ref="E24:E28"/>
    <mergeCell ref="F24:F28"/>
    <mergeCell ref="G24:G28"/>
    <mergeCell ref="H24:H28"/>
    <mergeCell ref="I24:I28"/>
    <mergeCell ref="J24:J28"/>
    <mergeCell ref="K24:K28"/>
    <mergeCell ref="L24:L28"/>
    <mergeCell ref="M24:M28"/>
    <mergeCell ref="N24:N28"/>
    <mergeCell ref="O24:O28"/>
    <mergeCell ref="P24:P28"/>
    <mergeCell ref="Q24:Q28"/>
    <mergeCell ref="R24:R28"/>
    <mergeCell ref="S24:S28"/>
    <mergeCell ref="T24:T28"/>
    <mergeCell ref="U24:U28"/>
    <mergeCell ref="V24:V28"/>
    <mergeCell ref="W24:W28"/>
    <mergeCell ref="X24:X28"/>
    <mergeCell ref="Y24:Y28"/>
    <mergeCell ref="Z24:Z28"/>
    <mergeCell ref="AA24:AA28"/>
    <mergeCell ref="AB24:AB28"/>
    <mergeCell ref="AC24:AC28"/>
    <mergeCell ref="AD24:AD28"/>
    <mergeCell ref="AE24:AE28"/>
    <mergeCell ref="AF24:AF28"/>
    <mergeCell ref="AG24:AG28"/>
    <mergeCell ref="A29:A33"/>
    <mergeCell ref="D29:D33"/>
    <mergeCell ref="E29:E33"/>
    <mergeCell ref="F29:F33"/>
    <mergeCell ref="G29:G33"/>
    <mergeCell ref="H29:H33"/>
    <mergeCell ref="I29:I33"/>
    <mergeCell ref="J29:J33"/>
    <mergeCell ref="K29:K33"/>
    <mergeCell ref="L29:L33"/>
    <mergeCell ref="M29:M33"/>
    <mergeCell ref="N29:N33"/>
    <mergeCell ref="O29:O33"/>
    <mergeCell ref="P29:P33"/>
    <mergeCell ref="Q29:Q33"/>
    <mergeCell ref="R29:R33"/>
    <mergeCell ref="S29:S33"/>
    <mergeCell ref="T29:T33"/>
    <mergeCell ref="U29:U33"/>
    <mergeCell ref="V29:V33"/>
    <mergeCell ref="W29:W33"/>
    <mergeCell ref="X29:X33"/>
    <mergeCell ref="Y29:Y33"/>
    <mergeCell ref="Z29:Z33"/>
    <mergeCell ref="AA29:AA33"/>
    <mergeCell ref="AB29:AB33"/>
    <mergeCell ref="AC29:AC33"/>
    <mergeCell ref="AD29:AD33"/>
    <mergeCell ref="AE29:AE33"/>
    <mergeCell ref="AF29:AF33"/>
    <mergeCell ref="AG29:AG33"/>
  </mergeCells>
  <conditionalFormatting sqref="D4:AG33">
    <cfRule type="cellIs" priority="2" operator="greaterThan" aboveAverage="0" equalAverage="0" bottom="0" percent="0" rank="0" text="" dxfId="1">
      <formula>4</formula>
    </cfRule>
  </conditionalFormatting>
  <conditionalFormatting sqref="D34:AG34">
    <cfRule type="cellIs" priority="3" operator="greaterThan" aboveAverage="0" equalAverage="0" bottom="0" percent="0" rank="0" text="" dxfId="1">
      <formula>10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Y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E6" activeCellId="0" sqref="E6"/>
    </sheetView>
  </sheetViews>
  <sheetFormatPr defaultRowHeight="15.75" outlineLevelRow="0" outlineLevelCol="0"/>
  <cols>
    <col collapsed="false" customWidth="true" hidden="false" outlineLevel="0" max="3" min="1" style="0" width="7.57"/>
    <col collapsed="false" customWidth="true" hidden="false" outlineLevel="0" max="4" min="4" style="0" width="34.29"/>
    <col collapsed="false" customWidth="true" hidden="false" outlineLevel="0" max="5" min="5" style="0" width="9.13"/>
    <col collapsed="false" customWidth="true" hidden="false" outlineLevel="0" max="6" min="6" style="0" width="9.86"/>
    <col collapsed="false" customWidth="true" hidden="false" outlineLevel="0" max="7" min="7" style="0" width="9.13"/>
    <col collapsed="false" customWidth="true" hidden="false" outlineLevel="0" max="8" min="8" style="0" width="10"/>
    <col collapsed="false" customWidth="true" hidden="false" outlineLevel="0" max="9" min="9" style="0" width="9.29"/>
    <col collapsed="false" customWidth="true" hidden="false" outlineLevel="0" max="10" min="10" style="0" width="10"/>
    <col collapsed="false" customWidth="true" hidden="false" outlineLevel="0" max="11" min="11" style="0" width="8.57"/>
    <col collapsed="false" customWidth="true" hidden="false" outlineLevel="0" max="12" min="12" style="0" width="12.71"/>
    <col collapsed="false" customWidth="true" hidden="false" outlineLevel="0" max="1025" min="13" style="0" width="14.43"/>
  </cols>
  <sheetData>
    <row r="1" customFormat="false" ht="21" hidden="false" customHeight="true" outlineLevel="0" collapsed="false">
      <c r="A1" s="659" t="s">
        <v>459</v>
      </c>
      <c r="B1" s="659"/>
      <c r="C1" s="659"/>
      <c r="D1" s="659"/>
      <c r="E1" s="660" t="s">
        <v>484</v>
      </c>
      <c r="F1" s="660"/>
      <c r="G1" s="660"/>
      <c r="H1" s="660"/>
      <c r="I1" s="660"/>
      <c r="J1" s="660"/>
      <c r="K1" s="660"/>
      <c r="L1" s="660"/>
    </row>
    <row r="2" customFormat="false" ht="23.25" hidden="false" customHeight="true" outlineLevel="0" collapsed="false">
      <c r="A2" s="661" t="s">
        <v>485</v>
      </c>
      <c r="B2" s="661"/>
      <c r="C2" s="661"/>
      <c r="D2" s="661"/>
      <c r="E2" s="662" t="s">
        <v>486</v>
      </c>
      <c r="F2" s="662"/>
      <c r="G2" s="662"/>
      <c r="H2" s="662"/>
      <c r="I2" s="662"/>
      <c r="J2" s="662"/>
      <c r="K2" s="663" t="s">
        <v>487</v>
      </c>
      <c r="L2" s="663"/>
    </row>
    <row r="3" customFormat="false" ht="27.75" hidden="false" customHeight="true" outlineLevel="0" collapsed="false">
      <c r="A3" s="664" t="s">
        <v>488</v>
      </c>
      <c r="B3" s="664"/>
      <c r="C3" s="664"/>
      <c r="D3" s="665" t="str">
        <f aca="false">'4t B Trim. 2 (P.D.)'!A1</f>
        <v>4t B</v>
      </c>
      <c r="E3" s="666" t="s">
        <v>489</v>
      </c>
      <c r="F3" s="667" t="s">
        <v>490</v>
      </c>
      <c r="G3" s="668" t="s">
        <v>489</v>
      </c>
      <c r="H3" s="669" t="s">
        <v>490</v>
      </c>
      <c r="I3" s="670" t="s">
        <v>489</v>
      </c>
      <c r="J3" s="670" t="s">
        <v>490</v>
      </c>
      <c r="K3" s="671" t="s">
        <v>491</v>
      </c>
      <c r="L3" s="671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</row>
    <row r="4" customFormat="false" ht="17.25" hidden="false" customHeight="true" outlineLevel="0" collapsed="false">
      <c r="A4" s="672" t="s">
        <v>492</v>
      </c>
      <c r="B4" s="673" t="s">
        <v>493</v>
      </c>
      <c r="C4" s="674" t="s">
        <v>494</v>
      </c>
      <c r="D4" s="675" t="s">
        <v>495</v>
      </c>
      <c r="E4" s="676" t="n">
        <v>0.2</v>
      </c>
      <c r="F4" s="677" t="n">
        <v>0.4</v>
      </c>
      <c r="G4" s="678" t="n">
        <f aca="false">E4</f>
        <v>0.2</v>
      </c>
      <c r="H4" s="679" t="n">
        <f aca="false">F4</f>
        <v>0.4</v>
      </c>
      <c r="I4" s="680" t="n">
        <f aca="false">G4</f>
        <v>0.2</v>
      </c>
      <c r="J4" s="680" t="n">
        <f aca="false">H4</f>
        <v>0.4</v>
      </c>
      <c r="K4" s="681" t="n">
        <v>0.4</v>
      </c>
      <c r="L4" s="681"/>
    </row>
    <row r="5" customFormat="false" ht="17.25" hidden="false" customHeight="true" outlineLevel="0" collapsed="false">
      <c r="A5" s="672"/>
      <c r="B5" s="672"/>
      <c r="C5" s="672"/>
      <c r="D5" s="675"/>
      <c r="E5" s="683" t="s">
        <v>496</v>
      </c>
      <c r="F5" s="683"/>
      <c r="G5" s="684" t="s">
        <v>497</v>
      </c>
      <c r="H5" s="684"/>
      <c r="I5" s="685" t="s">
        <v>498</v>
      </c>
      <c r="J5" s="685"/>
      <c r="K5" s="686"/>
      <c r="L5" s="686"/>
    </row>
    <row r="6" customFormat="false" ht="18.75" hidden="false" customHeight="true" outlineLevel="0" collapsed="false">
      <c r="A6" s="687"/>
      <c r="B6" s="687"/>
      <c r="C6" s="687"/>
      <c r="D6" s="688" t="s">
        <v>499</v>
      </c>
      <c r="E6" s="689"/>
      <c r="F6" s="690"/>
      <c r="G6" s="690"/>
      <c r="H6" s="690"/>
      <c r="I6" s="690"/>
      <c r="J6" s="690"/>
      <c r="K6" s="690"/>
      <c r="L6" s="691"/>
    </row>
    <row r="7" customFormat="false" ht="15.75" hidden="false" customHeight="false" outlineLevel="0" collapsed="false">
      <c r="A7" s="692" t="n">
        <f aca="false">E7*$E$4+F7*$F$4+K7*$K$4</f>
        <v>6.8</v>
      </c>
      <c r="B7" s="693" t="n">
        <f aca="false">G7*$G$4+H7*$H$4+K7*$K$4</f>
        <v>8.2</v>
      </c>
      <c r="C7" s="694" t="n">
        <f aca="false">I7*$I$4+J7*$J$4+K7*$K$4</f>
        <v>7</v>
      </c>
      <c r="D7" s="695" t="str">
        <f aca="false">'ALUMNAT 4t'!C38</f>
        <v>Ahrouch, Jamal</v>
      </c>
      <c r="E7" s="707" t="n">
        <v>6</v>
      </c>
      <c r="F7" s="696" t="n">
        <v>6</v>
      </c>
      <c r="G7" s="697" t="n">
        <v>7</v>
      </c>
      <c r="H7" s="697" t="n">
        <v>9</v>
      </c>
      <c r="I7" s="708" t="n">
        <v>6</v>
      </c>
      <c r="J7" s="709" t="n">
        <v>6.5</v>
      </c>
      <c r="K7" s="699" t="n">
        <f aca="false">'4t B Trim. 2 (P.D.)'!D34</f>
        <v>8</v>
      </c>
      <c r="L7" s="699"/>
    </row>
    <row r="8" customFormat="false" ht="15.75" hidden="false" customHeight="false" outlineLevel="0" collapsed="false">
      <c r="A8" s="692" t="e">
        <f aca="false">E8*$E$4+F8*$F$4+K8*$K$4</f>
        <v>#DIV/0!</v>
      </c>
      <c r="B8" s="693" t="e">
        <f aca="false">G8*$G$4+H8*$H$4+K8*$K$4</f>
        <v>#DIV/0!</v>
      </c>
      <c r="C8" s="694" t="e">
        <f aca="false">I8*$I$4+J8*$J$4+K8*$K$4</f>
        <v>#DIV/0!</v>
      </c>
      <c r="D8" s="695" t="str">
        <f aca="false">'ALUMNAT 4t'!C39</f>
        <v>Alonso, Mar</v>
      </c>
      <c r="E8" s="710"/>
      <c r="F8" s="700"/>
      <c r="G8" s="701"/>
      <c r="H8" s="701"/>
      <c r="I8" s="711"/>
      <c r="J8" s="702"/>
      <c r="K8" s="699" t="e">
        <f aca="false">'4t B Trim. 2 (P.D.)'!E34</f>
        <v>#DIV/0!</v>
      </c>
      <c r="L8" s="699"/>
    </row>
    <row r="9" customFormat="false" ht="15.75" hidden="false" customHeight="false" outlineLevel="0" collapsed="false">
      <c r="A9" s="692" t="n">
        <f aca="false">E9*$E$4+F9*$F$4+K9*$K$4</f>
        <v>8.9333333332</v>
      </c>
      <c r="B9" s="693" t="n">
        <f aca="false">G9*$G$4+H9*$H$4+K9*$K$4</f>
        <v>8.7333333332</v>
      </c>
      <c r="C9" s="694" t="n">
        <f aca="false">I9*$I$4+J9*$J$4+K9*$K$4</f>
        <v>8.9333333332</v>
      </c>
      <c r="D9" s="695" t="str">
        <f aca="false">'ALUMNAT 4t'!C40</f>
        <v>Bejarano, Clàudia</v>
      </c>
      <c r="E9" s="707" t="n">
        <v>9</v>
      </c>
      <c r="F9" s="696" t="n">
        <v>9</v>
      </c>
      <c r="G9" s="697" t="n">
        <v>9</v>
      </c>
      <c r="H9" s="697" t="n">
        <v>8.5</v>
      </c>
      <c r="I9" s="708" t="n">
        <v>9</v>
      </c>
      <c r="J9" s="709" t="n">
        <v>9</v>
      </c>
      <c r="K9" s="699" t="n">
        <f aca="false">'4t B Trim. 2 (P.D.)'!F34</f>
        <v>8.833333333</v>
      </c>
      <c r="L9" s="699"/>
    </row>
    <row r="10" customFormat="false" ht="15.75" hidden="false" customHeight="false" outlineLevel="0" collapsed="false">
      <c r="A10" s="692" t="n">
        <f aca="false">E10*$E$4+F10*$F$4+K10*$K$4</f>
        <v>4.7333333332</v>
      </c>
      <c r="B10" s="693" t="n">
        <f aca="false">G10*$G$4+H10*$H$4+K10*$K$4</f>
        <v>4.9333333332</v>
      </c>
      <c r="C10" s="694" t="n">
        <f aca="false">I10*$I$4+J10*$J$4+K10*$K$4</f>
        <v>4.7333333332</v>
      </c>
      <c r="D10" s="695" t="str">
        <f aca="false">'ALUMNAT 4t'!C41</f>
        <v>Bouzzi, Omar</v>
      </c>
      <c r="E10" s="710" t="n">
        <v>5</v>
      </c>
      <c r="F10" s="700" t="n">
        <v>5.5</v>
      </c>
      <c r="G10" s="701" t="n">
        <v>5</v>
      </c>
      <c r="H10" s="701" t="n">
        <v>6</v>
      </c>
      <c r="I10" s="711" t="n">
        <v>5</v>
      </c>
      <c r="J10" s="702" t="n">
        <v>5.5</v>
      </c>
      <c r="K10" s="699" t="n">
        <f aca="false">'4t B Trim. 2 (P.D.)'!G34</f>
        <v>3.833333333</v>
      </c>
      <c r="L10" s="699"/>
    </row>
    <row r="11" customFormat="false" ht="15.75" hidden="false" customHeight="false" outlineLevel="0" collapsed="false">
      <c r="A11" s="692" t="n">
        <f aca="false">E11*$E$4+F11*$F$4+K11*$K$4</f>
        <v>6.6</v>
      </c>
      <c r="B11" s="693" t="n">
        <f aca="false">G11*$G$4+H11*$H$4+K11*$K$4</f>
        <v>7.8</v>
      </c>
      <c r="C11" s="694" t="n">
        <f aca="false">I11*$I$4+J11*$J$4+K11*$K$4</f>
        <v>6.6</v>
      </c>
      <c r="D11" s="695" t="str">
        <f aca="false">'ALUMNAT 4t'!C42</f>
        <v>Cáceres, Judith</v>
      </c>
      <c r="E11" s="707" t="n">
        <v>6</v>
      </c>
      <c r="F11" s="696" t="n">
        <v>6</v>
      </c>
      <c r="G11" s="697" t="n">
        <v>8</v>
      </c>
      <c r="H11" s="697" t="n">
        <v>8</v>
      </c>
      <c r="I11" s="708" t="n">
        <v>6</v>
      </c>
      <c r="J11" s="709" t="n">
        <v>6</v>
      </c>
      <c r="K11" s="699" t="n">
        <f aca="false">'4t B Trim. 2 (P.D.)'!H34</f>
        <v>7.5</v>
      </c>
      <c r="L11" s="699"/>
    </row>
    <row r="12" customFormat="false" ht="15.75" hidden="false" customHeight="false" outlineLevel="0" collapsed="false">
      <c r="A12" s="692" t="n">
        <f aca="false">E12*$E$4+F12*$F$4+K12*$K$4</f>
        <v>6.05</v>
      </c>
      <c r="B12" s="693" t="n">
        <f aca="false">G12*$G$4+H12*$H$4+K12*$K$4</f>
        <v>3.05</v>
      </c>
      <c r="C12" s="694" t="n">
        <f aca="false">I12*$I$4+J12*$J$4+K12*$K$4</f>
        <v>6.29</v>
      </c>
      <c r="D12" s="695" t="str">
        <f aca="false">'ALUMNAT 4t'!C43</f>
        <v>Calderón, Jeymert</v>
      </c>
      <c r="E12" s="710" t="n">
        <v>5</v>
      </c>
      <c r="F12" s="700" t="n">
        <v>7</v>
      </c>
      <c r="G12" s="701" t="n">
        <v>4</v>
      </c>
      <c r="H12" s="701" t="n">
        <v>0</v>
      </c>
      <c r="I12" s="711" t="n">
        <v>5</v>
      </c>
      <c r="J12" s="702" t="n">
        <v>7.6</v>
      </c>
      <c r="K12" s="699" t="n">
        <f aca="false">'4t B Trim. 2 (P.D.)'!I34</f>
        <v>5.625</v>
      </c>
      <c r="L12" s="699"/>
    </row>
    <row r="13" customFormat="false" ht="15.75" hidden="false" customHeight="false" outlineLevel="0" collapsed="false">
      <c r="A13" s="692" t="n">
        <f aca="false">E13*$E$4+F13*$F$4+K13*$K$4</f>
        <v>4.08</v>
      </c>
      <c r="B13" s="693" t="n">
        <f aca="false">G13*$G$4+H13*$H$4+K13*$K$4</f>
        <v>2.2</v>
      </c>
      <c r="C13" s="694" t="n">
        <f aca="false">I13*$I$4+J13*$J$4+K13*$K$4</f>
        <v>4.2</v>
      </c>
      <c r="D13" s="695" t="str">
        <f aca="false">'ALUMNAT 4t'!C44</f>
        <v>Casas, Elena</v>
      </c>
      <c r="E13" s="707" t="n">
        <v>5</v>
      </c>
      <c r="F13" s="696" t="n">
        <v>4.7</v>
      </c>
      <c r="G13" s="697" t="n">
        <v>5</v>
      </c>
      <c r="H13" s="697" t="n">
        <v>0</v>
      </c>
      <c r="I13" s="708" t="n">
        <v>5</v>
      </c>
      <c r="J13" s="709" t="n">
        <v>5</v>
      </c>
      <c r="K13" s="699" t="n">
        <f aca="false">'4t B Trim. 2 (P.D.)'!J34</f>
        <v>3</v>
      </c>
      <c r="L13" s="699"/>
    </row>
    <row r="14" customFormat="false" ht="15.75" hidden="false" customHeight="false" outlineLevel="0" collapsed="false">
      <c r="A14" s="692" t="n">
        <f aca="false">E14*$E$4+F14*$F$4+K14*$K$4</f>
        <v>4.8666666668</v>
      </c>
      <c r="B14" s="693" t="n">
        <f aca="false">G14*$G$4+H14*$H$4+K14*$K$4</f>
        <v>3.2666666668</v>
      </c>
      <c r="C14" s="694" t="n">
        <f aca="false">I14*$I$4+J14*$J$4+K14*$K$4</f>
        <v>5.6666666668</v>
      </c>
      <c r="D14" s="695" t="str">
        <f aca="false">'ALUMNAT 4t'!C45</f>
        <v>Custodio, Joaquin</v>
      </c>
      <c r="E14" s="710" t="n">
        <v>5</v>
      </c>
      <c r="F14" s="700" t="n">
        <v>4</v>
      </c>
      <c r="G14" s="701" t="n">
        <v>5</v>
      </c>
      <c r="H14" s="701" t="n">
        <v>0</v>
      </c>
      <c r="I14" s="711" t="n">
        <v>5</v>
      </c>
      <c r="J14" s="702" t="n">
        <v>6</v>
      </c>
      <c r="K14" s="699" t="n">
        <f aca="false">'4t B Trim. 2 (P.D.)'!K34</f>
        <v>5.666666667</v>
      </c>
      <c r="L14" s="699"/>
    </row>
    <row r="15" customFormat="false" ht="15.75" hidden="false" customHeight="false" outlineLevel="0" collapsed="false">
      <c r="A15" s="692" t="n">
        <f aca="false">E15*$E$4+F15*$F$4+K15*$K$4</f>
        <v>9.0933333332</v>
      </c>
      <c r="B15" s="693" t="n">
        <f aca="false">G15*$G$4+H15*$H$4+K15*$K$4</f>
        <v>9.5333333332</v>
      </c>
      <c r="C15" s="694" t="n">
        <f aca="false">I15*$I$4+J15*$J$4+K15*$K$4</f>
        <v>9.5333333332</v>
      </c>
      <c r="D15" s="695" t="str">
        <f aca="false">'ALUMNAT 4t'!C46</f>
        <v>Duarte, Tania</v>
      </c>
      <c r="E15" s="707" t="n">
        <v>9</v>
      </c>
      <c r="F15" s="696" t="n">
        <v>8.4</v>
      </c>
      <c r="G15" s="697" t="n">
        <v>9</v>
      </c>
      <c r="H15" s="697" t="n">
        <v>9.5</v>
      </c>
      <c r="I15" s="708" t="n">
        <v>9</v>
      </c>
      <c r="J15" s="709" t="n">
        <v>9.5</v>
      </c>
      <c r="K15" s="699" t="n">
        <f aca="false">'4t B Trim. 2 (P.D.)'!L34</f>
        <v>9.833333333</v>
      </c>
      <c r="L15" s="699"/>
    </row>
    <row r="16" customFormat="false" ht="15.75" hidden="false" customHeight="false" outlineLevel="0" collapsed="false">
      <c r="A16" s="692" t="n">
        <f aca="false">E16*$E$4+F16*$F$4+K16*$K$4</f>
        <v>0</v>
      </c>
      <c r="B16" s="693" t="n">
        <f aca="false">G16*$G$4+H16*$H$4+K16*$K$4</f>
        <v>0</v>
      </c>
      <c r="C16" s="694" t="n">
        <f aca="false">I16*$I$4+J16*$J$4+K16*$K$4</f>
        <v>0</v>
      </c>
      <c r="D16" s="695" t="str">
        <f aca="false">'ALUMNAT 4t'!C47</f>
        <v>Etcheverry, Tomas Agustin</v>
      </c>
      <c r="E16" s="710"/>
      <c r="F16" s="700"/>
      <c r="G16" s="701"/>
      <c r="H16" s="701"/>
      <c r="I16" s="711"/>
      <c r="J16" s="702"/>
      <c r="K16" s="699" t="n">
        <f aca="false">'4t B Trim. 2 (P.D.)'!M34</f>
        <v>0</v>
      </c>
      <c r="L16" s="699"/>
    </row>
    <row r="17" customFormat="false" ht="15.75" hidden="false" customHeight="false" outlineLevel="0" collapsed="false">
      <c r="A17" s="692" t="n">
        <f aca="false">E17*$E$4+F17*$F$4+K17*$K$4</f>
        <v>8.5866666668</v>
      </c>
      <c r="B17" s="693" t="n">
        <f aca="false">G17*$G$4+H17*$H$4+K17*$K$4</f>
        <v>8.8666666668</v>
      </c>
      <c r="C17" s="694" t="n">
        <f aca="false">I17*$I$4+J17*$J$4+K17*$K$4</f>
        <v>8.2666666668</v>
      </c>
      <c r="D17" s="695" t="str">
        <f aca="false">'ALUMNAT 4t'!C48</f>
        <v>Fuster, Eric</v>
      </c>
      <c r="E17" s="707" t="n">
        <v>8</v>
      </c>
      <c r="F17" s="696" t="n">
        <v>8.3</v>
      </c>
      <c r="G17" s="697" t="n">
        <v>7</v>
      </c>
      <c r="H17" s="697" t="n">
        <v>9.5</v>
      </c>
      <c r="I17" s="708" t="n">
        <v>7</v>
      </c>
      <c r="J17" s="709" t="n">
        <v>8</v>
      </c>
      <c r="K17" s="699" t="n">
        <f aca="false">'4t B Trim. 2 (P.D.)'!N34</f>
        <v>9.166666667</v>
      </c>
      <c r="L17" s="699"/>
    </row>
    <row r="18" customFormat="false" ht="15.75" hidden="false" customHeight="false" outlineLevel="0" collapsed="false">
      <c r="A18" s="692" t="n">
        <f aca="false">E18*$E$4+F18*$F$4+K18*$K$4</f>
        <v>5.4933333332</v>
      </c>
      <c r="B18" s="693" t="n">
        <f aca="false">G18*$G$4+H18*$H$4+K18*$K$4</f>
        <v>5.3333333332</v>
      </c>
      <c r="C18" s="694" t="n">
        <f aca="false">I18*$I$4+J18*$J$4+K18*$K$4</f>
        <v>6.1333333332</v>
      </c>
      <c r="D18" s="695" t="str">
        <f aca="false">'ALUMNAT 4t'!C49</f>
        <v>Gaya, Raquel</v>
      </c>
      <c r="E18" s="710" t="n">
        <v>5</v>
      </c>
      <c r="F18" s="700" t="n">
        <v>4.4</v>
      </c>
      <c r="G18" s="701" t="n">
        <v>5</v>
      </c>
      <c r="H18" s="701" t="n">
        <v>4</v>
      </c>
      <c r="I18" s="711" t="n">
        <v>5</v>
      </c>
      <c r="J18" s="702" t="n">
        <v>6</v>
      </c>
      <c r="K18" s="699" t="n">
        <f aca="false">'4t B Trim. 2 (P.D.)'!O34</f>
        <v>6.833333333</v>
      </c>
      <c r="L18" s="699"/>
    </row>
    <row r="19" customFormat="false" ht="15.75" hidden="false" customHeight="false" outlineLevel="0" collapsed="false">
      <c r="A19" s="692" t="n">
        <f aca="false">E19*$E$4+F19*$F$4+K19*$K$4</f>
        <v>6.92</v>
      </c>
      <c r="B19" s="693" t="n">
        <f aca="false">G19*$G$4+H19*$H$4+K19*$K$4</f>
        <v>4.8</v>
      </c>
      <c r="C19" s="694" t="n">
        <f aca="false">I19*$I$4+J19*$J$4+K19*$K$4</f>
        <v>6.6</v>
      </c>
      <c r="D19" s="695" t="str">
        <f aca="false">'ALUMNAT 4t'!C50</f>
        <v>Iniesta, Pol</v>
      </c>
      <c r="E19" s="707" t="n">
        <v>7</v>
      </c>
      <c r="F19" s="696" t="n">
        <v>7.8</v>
      </c>
      <c r="G19" s="697" t="n">
        <v>4</v>
      </c>
      <c r="H19" s="697" t="n">
        <v>4</v>
      </c>
      <c r="I19" s="708" t="n">
        <v>6</v>
      </c>
      <c r="J19" s="709" t="n">
        <v>7.5</v>
      </c>
      <c r="K19" s="699" t="n">
        <f aca="false">'4t B Trim. 2 (P.D.)'!P34</f>
        <v>6</v>
      </c>
      <c r="L19" s="699"/>
    </row>
    <row r="20" customFormat="false" ht="15.75" hidden="false" customHeight="false" outlineLevel="0" collapsed="false">
      <c r="A20" s="692" t="n">
        <f aca="false">E20*$E$4+F20*$F$4+K20*$K$4</f>
        <v>7.0666666668</v>
      </c>
      <c r="B20" s="693" t="n">
        <f aca="false">G20*$G$4+H20*$H$4+K20*$K$4</f>
        <v>7.0666666668</v>
      </c>
      <c r="C20" s="694" t="n">
        <f aca="false">I20*$I$4+J20*$J$4+K20*$K$4</f>
        <v>7.0666666668</v>
      </c>
      <c r="D20" s="695" t="str">
        <f aca="false">'ALUMNAT 4t'!C51</f>
        <v>Llaó, Ruth</v>
      </c>
      <c r="E20" s="710" t="n">
        <v>7</v>
      </c>
      <c r="F20" s="700" t="n">
        <v>8.5</v>
      </c>
      <c r="G20" s="701" t="n">
        <v>7</v>
      </c>
      <c r="H20" s="701" t="n">
        <v>8.5</v>
      </c>
      <c r="I20" s="711" t="n">
        <v>7</v>
      </c>
      <c r="J20" s="702" t="n">
        <v>8.5</v>
      </c>
      <c r="K20" s="699" t="n">
        <f aca="false">'4t B Trim. 2 (P.D.)'!Q34</f>
        <v>5.666666667</v>
      </c>
      <c r="L20" s="699"/>
    </row>
    <row r="21" customFormat="false" ht="15.75" hidden="false" customHeight="false" outlineLevel="0" collapsed="false">
      <c r="A21" s="692" t="n">
        <f aca="false">E21*$E$4+F21*$F$4+K21*$K$4</f>
        <v>7.9866666668</v>
      </c>
      <c r="B21" s="693" t="n">
        <f aca="false">G21*$G$4+H21*$H$4+K21*$K$4</f>
        <v>9.2666666668</v>
      </c>
      <c r="C21" s="694" t="n">
        <f aca="false">I21*$I$4+J21*$J$4+K21*$K$4</f>
        <v>9.4666666668</v>
      </c>
      <c r="D21" s="695" t="str">
        <f aca="false">'ALUMNAT 4t'!C52</f>
        <v>Llorente, Vinyet</v>
      </c>
      <c r="E21" s="707" t="n">
        <v>8</v>
      </c>
      <c r="F21" s="696" t="n">
        <v>6.8</v>
      </c>
      <c r="G21" s="697" t="n">
        <v>9</v>
      </c>
      <c r="H21" s="697" t="n">
        <v>9.5</v>
      </c>
      <c r="I21" s="708" t="n">
        <v>9</v>
      </c>
      <c r="J21" s="709" t="n">
        <v>10</v>
      </c>
      <c r="K21" s="699" t="n">
        <f aca="false">'4t B Trim. 2 (P.D.)'!R34</f>
        <v>9.166666667</v>
      </c>
      <c r="L21" s="699"/>
    </row>
    <row r="22" customFormat="false" ht="15.75" hidden="false" customHeight="false" outlineLevel="0" collapsed="false">
      <c r="A22" s="692" t="n">
        <f aca="false">E22*$E$4+F22*$F$4+K22*$K$4</f>
        <v>5.9333333332</v>
      </c>
      <c r="B22" s="693" t="n">
        <f aca="false">G22*$G$4+H22*$H$4+K22*$K$4</f>
        <v>6.1333333332</v>
      </c>
      <c r="C22" s="694" t="n">
        <f aca="false">I22*$I$4+J22*$J$4+K22*$K$4</f>
        <v>6.1333333332</v>
      </c>
      <c r="D22" s="695" t="str">
        <f aca="false">'ALUMNAT 4t'!C53</f>
        <v>Marti, Joa</v>
      </c>
      <c r="E22" s="710" t="n">
        <v>6</v>
      </c>
      <c r="F22" s="700" t="n">
        <v>6.5</v>
      </c>
      <c r="G22" s="701" t="n">
        <v>6</v>
      </c>
      <c r="H22" s="701" t="n">
        <v>7</v>
      </c>
      <c r="I22" s="711" t="n">
        <v>6</v>
      </c>
      <c r="J22" s="702" t="n">
        <v>7</v>
      </c>
      <c r="K22" s="699" t="n">
        <f aca="false">'4t B Trim. 2 (P.D.)'!S34</f>
        <v>5.333333333</v>
      </c>
      <c r="L22" s="699"/>
    </row>
    <row r="23" customFormat="false" ht="15.75" hidden="false" customHeight="false" outlineLevel="0" collapsed="false">
      <c r="A23" s="692" t="n">
        <f aca="false">E23*$E$4+F23*$F$4+K23*$K$4</f>
        <v>6.7733333332</v>
      </c>
      <c r="B23" s="693" t="n">
        <f aca="false">G23*$G$4+H23*$H$4+K23*$K$4</f>
        <v>6.5333333332</v>
      </c>
      <c r="C23" s="694" t="n">
        <f aca="false">I23*$I$4+J23*$J$4+K23*$K$4</f>
        <v>6.3333333332</v>
      </c>
      <c r="D23" s="695" t="str">
        <f aca="false">'ALUMNAT 4t'!C54</f>
        <v>Martínez, Luis</v>
      </c>
      <c r="E23" s="707" t="n">
        <v>7</v>
      </c>
      <c r="F23" s="696" t="n">
        <v>7.1</v>
      </c>
      <c r="G23" s="697" t="n">
        <v>7</v>
      </c>
      <c r="H23" s="697" t="n">
        <v>6.5</v>
      </c>
      <c r="I23" s="708" t="n">
        <v>6</v>
      </c>
      <c r="J23" s="709" t="n">
        <v>6.5</v>
      </c>
      <c r="K23" s="699" t="n">
        <f aca="false">'4t B Trim. 2 (P.D.)'!T34</f>
        <v>6.333333333</v>
      </c>
      <c r="L23" s="699"/>
    </row>
    <row r="24" customFormat="false" ht="15.75" hidden="false" customHeight="false" outlineLevel="0" collapsed="false">
      <c r="A24" s="692" t="n">
        <f aca="false">E24*$E$4+F24*$F$4+K24*$K$4</f>
        <v>8.24</v>
      </c>
      <c r="B24" s="693" t="n">
        <f aca="false">G24*$G$4+H24*$H$4+K24*$K$4</f>
        <v>8.8</v>
      </c>
      <c r="C24" s="694" t="n">
        <f aca="false">I24*$I$4+J24*$J$4+K24*$K$4</f>
        <v>7.96</v>
      </c>
      <c r="D24" s="695" t="str">
        <f aca="false">'ALUMNAT 4t'!C55</f>
        <v>Mateos, Joel</v>
      </c>
      <c r="E24" s="710" t="n">
        <v>8</v>
      </c>
      <c r="F24" s="700" t="n">
        <v>8.1</v>
      </c>
      <c r="G24" s="701" t="n">
        <v>8</v>
      </c>
      <c r="H24" s="701" t="n">
        <v>9.5</v>
      </c>
      <c r="I24" s="711" t="n">
        <v>8</v>
      </c>
      <c r="J24" s="702" t="n">
        <v>7.4</v>
      </c>
      <c r="K24" s="699" t="n">
        <f aca="false">'4t B Trim. 2 (P.D.)'!U34</f>
        <v>8.5</v>
      </c>
      <c r="L24" s="699"/>
    </row>
    <row r="25" customFormat="false" ht="15.75" hidden="false" customHeight="false" outlineLevel="0" collapsed="false">
      <c r="A25" s="692" t="n">
        <f aca="false">E25*$E$4+F25*$F$4+K25*$K$4</f>
        <v>3.6133333332</v>
      </c>
      <c r="B25" s="693" t="n">
        <f aca="false">G25*$G$4+H25*$H$4+K25*$K$4</f>
        <v>3.8933333332</v>
      </c>
      <c r="C25" s="694" t="n">
        <f aca="false">I25*$I$4+J25*$J$4+K25*$K$4</f>
        <v>4.4133333332</v>
      </c>
      <c r="D25" s="695" t="str">
        <f aca="false">'ALUMNAT 4t'!C56</f>
        <v>Meseguer, Hugo</v>
      </c>
      <c r="E25" s="707" t="n">
        <v>4</v>
      </c>
      <c r="F25" s="696" t="n">
        <v>4.2</v>
      </c>
      <c r="G25" s="697" t="n">
        <v>5</v>
      </c>
      <c r="H25" s="697" t="n">
        <v>4.4</v>
      </c>
      <c r="I25" s="708" t="n">
        <v>5</v>
      </c>
      <c r="J25" s="709" t="n">
        <v>5.7</v>
      </c>
      <c r="K25" s="699" t="n">
        <f aca="false">'4t B Trim. 2 (P.D.)'!V34</f>
        <v>2.833333333</v>
      </c>
      <c r="L25" s="699"/>
    </row>
    <row r="26" customFormat="false" ht="15.75" hidden="false" customHeight="false" outlineLevel="0" collapsed="false">
      <c r="A26" s="692" t="n">
        <f aca="false">E26*$E$4+F26*$F$4+K26*$K$4</f>
        <v>7.0533333332</v>
      </c>
      <c r="B26" s="693" t="n">
        <f aca="false">G26*$G$4+H26*$H$4+K26*$K$4</f>
        <v>7.3333333332</v>
      </c>
      <c r="C26" s="694" t="n">
        <f aca="false">I26*$I$4+J26*$J$4+K26*$K$4</f>
        <v>6.9333333332</v>
      </c>
      <c r="D26" s="695" t="str">
        <f aca="false">'ALUMNAT 4t'!C57</f>
        <v>Mostajo, Julian Gil</v>
      </c>
      <c r="E26" s="710" t="n">
        <v>6</v>
      </c>
      <c r="F26" s="700" t="n">
        <v>6.8</v>
      </c>
      <c r="G26" s="701" t="n">
        <v>7</v>
      </c>
      <c r="H26" s="701" t="n">
        <v>7</v>
      </c>
      <c r="I26" s="711" t="n">
        <v>7</v>
      </c>
      <c r="J26" s="702" t="n">
        <v>6</v>
      </c>
      <c r="K26" s="699" t="n">
        <f aca="false">'4t B Trim. 2 (P.D.)'!W34</f>
        <v>7.833333333</v>
      </c>
      <c r="L26" s="699"/>
    </row>
    <row r="27" customFormat="false" ht="15.75" hidden="false" customHeight="false" outlineLevel="0" collapsed="false">
      <c r="A27" s="692" t="n">
        <f aca="false">E27*$E$4+F27*$F$4+K27*$K$4</f>
        <v>7.0226666668</v>
      </c>
      <c r="B27" s="693" t="n">
        <f aca="false">G27*$G$4+H27*$H$4+K27*$K$4</f>
        <v>7.8666666668</v>
      </c>
      <c r="C27" s="694" t="n">
        <f aca="false">I27*$I$4+J27*$J$4+K27*$K$4</f>
        <v>7.3866666668</v>
      </c>
      <c r="D27" s="695" t="str">
        <f aca="false">'ALUMNAT 4t'!C58</f>
        <v>Navarro, Alex</v>
      </c>
      <c r="E27" s="696" t="n">
        <v>7</v>
      </c>
      <c r="F27" s="696" t="n">
        <v>6.39</v>
      </c>
      <c r="G27" s="697" t="n">
        <v>8</v>
      </c>
      <c r="H27" s="697" t="n">
        <v>8</v>
      </c>
      <c r="I27" s="698" t="n">
        <v>7</v>
      </c>
      <c r="J27" s="698" t="n">
        <v>7.3</v>
      </c>
      <c r="K27" s="699" t="n">
        <f aca="false">'4t B Trim. 2 (P.D.)'!X34</f>
        <v>7.666666667</v>
      </c>
      <c r="L27" s="699"/>
    </row>
    <row r="28" customFormat="false" ht="15.75" hidden="false" customHeight="false" outlineLevel="0" collapsed="false">
      <c r="A28" s="692" t="e">
        <f aca="false">E28*$E$4+F28*$F$4+K28*$K$4</f>
        <v>#DIV/0!</v>
      </c>
      <c r="B28" s="693" t="e">
        <f aca="false">G28*$G$4+H28*$H$4+K28*$K$4</f>
        <v>#DIV/0!</v>
      </c>
      <c r="C28" s="694" t="e">
        <f aca="false">I28*$I$4+J28*$J$4+K28*$K$4</f>
        <v>#DIV/0!</v>
      </c>
      <c r="D28" s="695" t="str">
        <f aca="false">'ALUMNAT 4t'!C59</f>
        <v>Nicolas, Pau</v>
      </c>
      <c r="E28" s="700"/>
      <c r="F28" s="700"/>
      <c r="G28" s="701" t="n">
        <v>4</v>
      </c>
      <c r="H28" s="701"/>
      <c r="I28" s="702"/>
      <c r="J28" s="702"/>
      <c r="K28" s="699" t="e">
        <f aca="false">'4t B Trim. 2 (P.D.)'!Y34</f>
        <v>#DIV/0!</v>
      </c>
      <c r="L28" s="699"/>
    </row>
    <row r="29" customFormat="false" ht="15.75" hidden="false" customHeight="false" outlineLevel="0" collapsed="false">
      <c r="A29" s="692" t="n">
        <f aca="false">E29*$E$4+F29*$F$4+K29*$K$4</f>
        <v>6.72</v>
      </c>
      <c r="B29" s="693" t="n">
        <f aca="false">G29*$G$4+H29*$H$4+K29*$K$4</f>
        <v>7.8</v>
      </c>
      <c r="C29" s="694" t="n">
        <f aca="false">I29*$I$4+J29*$J$4+K29*$K$4</f>
        <v>6.88</v>
      </c>
      <c r="D29" s="695" t="str">
        <f aca="false">'ALUMNAT 4t'!C60</f>
        <v>Nieves, Emilio</v>
      </c>
      <c r="E29" s="696" t="n">
        <v>7</v>
      </c>
      <c r="F29" s="696" t="n">
        <v>6.3</v>
      </c>
      <c r="G29" s="697" t="n">
        <v>7</v>
      </c>
      <c r="H29" s="697" t="n">
        <v>9</v>
      </c>
      <c r="I29" s="698" t="n">
        <v>7</v>
      </c>
      <c r="J29" s="698" t="n">
        <v>6.7</v>
      </c>
      <c r="K29" s="699" t="n">
        <f aca="false">'4t B Trim. 2 (P.D.)'!Z34</f>
        <v>7</v>
      </c>
      <c r="L29" s="699"/>
    </row>
    <row r="30" customFormat="false" ht="15.75" hidden="false" customHeight="false" outlineLevel="0" collapsed="false">
      <c r="A30" s="692" t="n">
        <f aca="false">E30*$E$4+F30*$F$4+K30*$K$4</f>
        <v>5.9333333332</v>
      </c>
      <c r="B30" s="693" t="n">
        <f aca="false">G30*$G$4+H30*$H$4+K30*$K$4</f>
        <v>5.9333333332</v>
      </c>
      <c r="C30" s="694" t="n">
        <f aca="false">I30*$I$4+J30*$J$4+K30*$K$4</f>
        <v>5.7333333332</v>
      </c>
      <c r="D30" s="695" t="str">
        <f aca="false">'ALUMNAT 4t'!C61</f>
        <v>Ortet, Noa</v>
      </c>
      <c r="E30" s="700" t="n">
        <v>6</v>
      </c>
      <c r="F30" s="700" t="n">
        <v>6</v>
      </c>
      <c r="G30" s="701" t="n">
        <v>6</v>
      </c>
      <c r="H30" s="701" t="n">
        <v>6</v>
      </c>
      <c r="I30" s="702" t="n">
        <v>5</v>
      </c>
      <c r="J30" s="702" t="n">
        <v>6</v>
      </c>
      <c r="K30" s="699" t="n">
        <f aca="false">'4t B Trim. 2 (P.D.)'!AA34</f>
        <v>5.833333333</v>
      </c>
      <c r="L30" s="699"/>
    </row>
    <row r="31" customFormat="false" ht="15.75" hidden="false" customHeight="false" outlineLevel="0" collapsed="false">
      <c r="A31" s="692" t="n">
        <f aca="false">E31*$E$4+F31*$F$4+K31*$K$4</f>
        <v>7.7866666668</v>
      </c>
      <c r="B31" s="693" t="n">
        <f aca="false">G31*$G$4+H31*$H$4+K31*$K$4</f>
        <v>8.4666666668</v>
      </c>
      <c r="C31" s="694" t="n">
        <f aca="false">I31*$I$4+J31*$J$4+K31*$K$4</f>
        <v>7.7066666668</v>
      </c>
      <c r="D31" s="695" t="str">
        <f aca="false">'ALUMNAT 4t'!C62</f>
        <v>Pous, Marta</v>
      </c>
      <c r="E31" s="696" t="n">
        <v>9</v>
      </c>
      <c r="F31" s="696" t="n">
        <v>7.3</v>
      </c>
      <c r="G31" s="697" t="n">
        <v>9</v>
      </c>
      <c r="H31" s="697" t="n">
        <v>9</v>
      </c>
      <c r="I31" s="698" t="n">
        <v>9</v>
      </c>
      <c r="J31" s="698" t="n">
        <v>7.1</v>
      </c>
      <c r="K31" s="699" t="n">
        <f aca="false">'4t B Trim. 2 (P.D.)'!AB34</f>
        <v>7.666666667</v>
      </c>
      <c r="L31" s="699"/>
    </row>
    <row r="32" customFormat="false" ht="15.75" hidden="false" customHeight="false" outlineLevel="0" collapsed="false">
      <c r="A32" s="692" t="n">
        <f aca="false">E32*$E$4+F32*$F$4+K32*$K$4</f>
        <v>5</v>
      </c>
      <c r="B32" s="693" t="n">
        <f aca="false">G32*$G$4+H32*$H$4+K32*$K$4</f>
        <v>3</v>
      </c>
      <c r="C32" s="694" t="n">
        <f aca="false">I32*$I$4+J32*$J$4+K32*$K$4</f>
        <v>5</v>
      </c>
      <c r="D32" s="695" t="str">
        <f aca="false">'ALUMNAT 4t'!C63</f>
        <v>Quintana, Marina</v>
      </c>
      <c r="E32" s="696" t="n">
        <v>5</v>
      </c>
      <c r="F32" s="696" t="n">
        <v>5</v>
      </c>
      <c r="G32" s="697" t="n">
        <v>5</v>
      </c>
      <c r="H32" s="697" t="n">
        <v>0</v>
      </c>
      <c r="I32" s="698" t="n">
        <v>5</v>
      </c>
      <c r="J32" s="698" t="n">
        <v>5</v>
      </c>
      <c r="K32" s="699" t="n">
        <f aca="false">'4t B Trim. 2 (P.D.)'!AC34</f>
        <v>5</v>
      </c>
      <c r="L32" s="699"/>
      <c r="M32" s="704"/>
      <c r="N32" s="704"/>
      <c r="O32" s="704"/>
      <c r="P32" s="704"/>
      <c r="Q32" s="704"/>
      <c r="R32" s="704"/>
      <c r="S32" s="704"/>
      <c r="T32" s="704"/>
      <c r="U32" s="704"/>
      <c r="V32" s="704"/>
      <c r="W32" s="704"/>
      <c r="X32" s="704"/>
      <c r="Y32" s="704"/>
    </row>
    <row r="33" customFormat="false" ht="15.75" hidden="false" customHeight="false" outlineLevel="0" collapsed="false">
      <c r="A33" s="692" t="e">
        <f aca="false">E33*$E$4+F33*$F$4+K33*$K$4</f>
        <v>#DIV/0!</v>
      </c>
      <c r="B33" s="693" t="e">
        <f aca="false">G33*$G$4+H33*$H$4+K33*$K$4</f>
        <v>#DIV/0!</v>
      </c>
      <c r="C33" s="694" t="e">
        <f aca="false">I33*$I$4+J33*$J$4+K33*$K$4</f>
        <v>#DIV/0!</v>
      </c>
      <c r="D33" s="695" t="str">
        <f aca="false">'ALUMNAT 4t'!C64</f>
        <v>Quirós, Arantxa</v>
      </c>
      <c r="E33" s="696"/>
      <c r="F33" s="696"/>
      <c r="G33" s="697"/>
      <c r="H33" s="697"/>
      <c r="I33" s="698"/>
      <c r="J33" s="698"/>
      <c r="K33" s="699" t="e">
        <f aca="false">'4t B Trim. 2 (P.D.)'!AD34</f>
        <v>#DIV/0!</v>
      </c>
      <c r="L33" s="699"/>
    </row>
    <row r="34" customFormat="false" ht="15.75" hidden="true" customHeight="false" outlineLevel="0" collapsed="false">
      <c r="A34" s="692" t="e">
        <f aca="false">E34*$E$4+F34*$F$4+K34*$K$4</f>
        <v>#DIV/0!</v>
      </c>
      <c r="B34" s="693" t="e">
        <f aca="false">G34*$G$4+H34*$H$4+K34*$K$4</f>
        <v>#DIV/0!</v>
      </c>
      <c r="C34" s="694" t="e">
        <f aca="false">I34*$I$4+J34*$J$4+K34*$K$4</f>
        <v>#DIV/0!</v>
      </c>
      <c r="D34" s="695" t="str">
        <f aca="false">'ALUMNAT 4t'!C65</f>
        <v>Rastrojo, Maria</v>
      </c>
      <c r="E34" s="700"/>
      <c r="F34" s="700"/>
      <c r="G34" s="701"/>
      <c r="H34" s="701"/>
      <c r="I34" s="702"/>
      <c r="J34" s="702"/>
      <c r="K34" s="699" t="e">
        <f aca="false">'4t B Trim. 2 (P.D.)'!AE34</f>
        <v>#DIV/0!</v>
      </c>
      <c r="L34" s="699"/>
    </row>
    <row r="35" customFormat="false" ht="15.75" hidden="true" customHeight="false" outlineLevel="0" collapsed="false">
      <c r="A35" s="692" t="e">
        <f aca="false">E35*$E$4+F35*$F$4+K35*$K$4</f>
        <v>#DIV/0!</v>
      </c>
      <c r="B35" s="693" t="e">
        <f aca="false">G35*$G$4+H35*$H$4+K35*$K$4</f>
        <v>#DIV/0!</v>
      </c>
      <c r="C35" s="694" t="e">
        <f aca="false">I35*$I$4+J35*$J$4+K35*$K$4</f>
        <v>#DIV/0!</v>
      </c>
      <c r="D35" s="695" t="str">
        <f aca="false">'ALUMNAT 4t'!C66</f>
        <v>Regueiro, Arnau</v>
      </c>
      <c r="E35" s="696"/>
      <c r="F35" s="696"/>
      <c r="G35" s="697"/>
      <c r="H35" s="697"/>
      <c r="I35" s="698"/>
      <c r="J35" s="698"/>
      <c r="K35" s="699" t="e">
        <f aca="false">'4t B Trim. 2 (P.D.)'!AF34</f>
        <v>#DIV/0!</v>
      </c>
      <c r="L35" s="699"/>
    </row>
  </sheetData>
  <mergeCells count="46">
    <mergeCell ref="A1:D1"/>
    <mergeCell ref="E1:L1"/>
    <mergeCell ref="A2:D2"/>
    <mergeCell ref="E2:J2"/>
    <mergeCell ref="K2:L2"/>
    <mergeCell ref="A3:C3"/>
    <mergeCell ref="K3:L3"/>
    <mergeCell ref="A4:A5"/>
    <mergeCell ref="B4:B5"/>
    <mergeCell ref="C4:C5"/>
    <mergeCell ref="D4:D5"/>
    <mergeCell ref="K4:L4"/>
    <mergeCell ref="E5:F5"/>
    <mergeCell ref="G5:H5"/>
    <mergeCell ref="I5:J5"/>
    <mergeCell ref="K5:L5"/>
    <mergeCell ref="A6:C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</mergeCells>
  <conditionalFormatting sqref="K7:L35">
    <cfRule type="cellIs" priority="2" operator="greaterThan" aboveAverage="0" equalAverage="0" bottom="0" percent="0" rank="0" text="" dxfId="0">
      <formula>10</formula>
    </cfRule>
  </conditionalFormatting>
  <conditionalFormatting sqref="E7:J35">
    <cfRule type="cellIs" priority="3" operator="greaterThan" aboveAverage="0" equalAverage="0" bottom="0" percent="0" rank="0" text="" dxfId="0">
      <formula>10</formula>
    </cfRule>
  </conditionalFormatting>
  <conditionalFormatting sqref="A7:C35">
    <cfRule type="cellIs" priority="4" operator="lessThan" aboveAverage="0" equalAverage="0" bottom="0" percent="0" rank="0" text="" dxfId="1">
      <formula>5</formula>
    </cfRule>
  </conditionalFormatting>
  <conditionalFormatting sqref="A7:C35">
    <cfRule type="cellIs" priority="5" operator="greaterThanOrEqual" aboveAverage="0" equalAverage="0" bottom="0" percent="0" rank="0" text="" dxfId="2">
      <formula>9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EM3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9" topLeftCell="D10" activePane="bottomRight" state="frozen"/>
      <selection pane="topLeft" activeCell="A1" activeCellId="0" sqref="A1"/>
      <selection pane="topRight" activeCell="D1" activeCellId="0" sqref="D1"/>
      <selection pane="bottomLeft" activeCell="A10" activeCellId="0" sqref="A10"/>
      <selection pane="bottomRight" activeCell="D10" activeCellId="0" sqref="D10"/>
    </sheetView>
  </sheetViews>
  <sheetFormatPr defaultRowHeight="15.75" outlineLevelRow="0" outlineLevelCol="0"/>
  <cols>
    <col collapsed="false" customWidth="true" hidden="false" outlineLevel="0" max="1" min="1" style="0" width="14.29"/>
    <col collapsed="false" customWidth="true" hidden="false" outlineLevel="0" max="2" min="2" style="0" width="3.14"/>
    <col collapsed="false" customWidth="true" hidden="false" outlineLevel="0" max="3" min="3" style="0" width="38.7"/>
    <col collapsed="false" customWidth="true" hidden="false" outlineLevel="0" max="4" min="4" style="0" width="10.13"/>
    <col collapsed="false" customWidth="true" hidden="false" outlineLevel="0" max="5" min="5" style="0" width="11.14"/>
    <col collapsed="false" customWidth="true" hidden="false" outlineLevel="0" max="6" min="6" style="0" width="9.86"/>
    <col collapsed="false" customWidth="true" hidden="false" outlineLevel="0" max="7" min="7" style="0" width="10.29"/>
    <col collapsed="false" customWidth="true" hidden="true" outlineLevel="0" max="8" min="8" style="0" width="10.58"/>
    <col collapsed="false" customWidth="true" hidden="false" outlineLevel="0" max="9" min="9" style="0" width="9.43"/>
    <col collapsed="false" customWidth="true" hidden="false" outlineLevel="0" max="10" min="10" style="0" width="10.86"/>
    <col collapsed="false" customWidth="true" hidden="false" outlineLevel="0" max="11" min="11" style="0" width="10.13"/>
    <col collapsed="false" customWidth="true" hidden="false" outlineLevel="0" max="12" min="12" style="0" width="9.86"/>
    <col collapsed="false" customWidth="true" hidden="true" outlineLevel="0" max="13" min="13" style="0" width="10.58"/>
    <col collapsed="false" customWidth="true" hidden="false" outlineLevel="0" max="14" min="14" style="0" width="11.3"/>
    <col collapsed="false" customWidth="true" hidden="false" outlineLevel="0" max="15" min="15" style="0" width="14.29"/>
    <col collapsed="false" customWidth="true" hidden="false" outlineLevel="0" max="16" min="16" style="0" width="10.13"/>
    <col collapsed="false" customWidth="true" hidden="false" outlineLevel="0" max="17" min="17" style="0" width="9.86"/>
    <col collapsed="false" customWidth="true" hidden="true" outlineLevel="0" max="18" min="18" style="0" width="9.86"/>
    <col collapsed="false" customWidth="true" hidden="false" outlineLevel="0" max="19" min="19" style="0" width="10.29"/>
    <col collapsed="false" customWidth="true" hidden="false" outlineLevel="0" max="20" min="20" style="0" width="9.86"/>
    <col collapsed="false" customWidth="true" hidden="false" outlineLevel="0" max="21" min="21" style="0" width="10.71"/>
    <col collapsed="false" customWidth="true" hidden="false" outlineLevel="0" max="22" min="22" style="0" width="11.14"/>
    <col collapsed="false" customWidth="true" hidden="true" outlineLevel="0" max="23" min="23" style="0" width="10.58"/>
    <col collapsed="false" customWidth="true" hidden="false" outlineLevel="0" max="24" min="24" style="0" width="10.58"/>
    <col collapsed="false" customWidth="true" hidden="false" outlineLevel="0" max="25" min="25" style="0" width="11.3"/>
    <col collapsed="false" customWidth="true" hidden="false" outlineLevel="0" max="26" min="26" style="0" width="9.58"/>
    <col collapsed="false" customWidth="true" hidden="false" outlineLevel="0" max="27" min="27" style="0" width="11.3"/>
    <col collapsed="false" customWidth="true" hidden="true" outlineLevel="0" max="28" min="28" style="0" width="9.86"/>
    <col collapsed="false" customWidth="true" hidden="false" outlineLevel="0" max="29" min="29" style="0" width="9.86"/>
    <col collapsed="false" customWidth="true" hidden="false" outlineLevel="0" max="30" min="30" style="0" width="10.71"/>
    <col collapsed="false" customWidth="true" hidden="false" outlineLevel="0" max="31" min="31" style="0" width="9.29"/>
    <col collapsed="false" customWidth="true" hidden="false" outlineLevel="0" max="32" min="32" style="0" width="11.3"/>
    <col collapsed="false" customWidth="true" hidden="true" outlineLevel="0" max="33" min="33" style="0" width="9.86"/>
    <col collapsed="false" customWidth="true" hidden="false" outlineLevel="0" max="34" min="34" style="0" width="15.87"/>
    <col collapsed="false" customWidth="true" hidden="false" outlineLevel="0" max="35" min="35" style="0" width="9.71"/>
    <col collapsed="false" customWidth="true" hidden="false" outlineLevel="0" max="36" min="36" style="0" width="10.99"/>
    <col collapsed="false" customWidth="true" hidden="false" outlineLevel="0" max="37" min="37" style="0" width="11.99"/>
    <col collapsed="false" customWidth="true" hidden="true" outlineLevel="0" max="38" min="38" style="0" width="9.86"/>
    <col collapsed="false" customWidth="true" hidden="false" outlineLevel="0" max="39" min="39" style="0" width="10.13"/>
    <col collapsed="false" customWidth="true" hidden="false" outlineLevel="0" max="40" min="40" style="0" width="10"/>
    <col collapsed="false" customWidth="true" hidden="false" outlineLevel="0" max="41" min="41" style="0" width="10.86"/>
    <col collapsed="false" customWidth="true" hidden="false" outlineLevel="0" max="42" min="42" style="0" width="10.43"/>
    <col collapsed="false" customWidth="true" hidden="true" outlineLevel="0" max="43" min="43" style="0" width="9.86"/>
    <col collapsed="false" customWidth="true" hidden="false" outlineLevel="0" max="44" min="44" style="0" width="10"/>
    <col collapsed="false" customWidth="true" hidden="false" outlineLevel="0" max="45" min="45" style="0" width="11.3"/>
    <col collapsed="false" customWidth="true" hidden="false" outlineLevel="0" max="46" min="46" style="0" width="11.71"/>
    <col collapsed="false" customWidth="true" hidden="true" outlineLevel="0" max="48" min="47" style="0" width="9.86"/>
    <col collapsed="false" customWidth="true" hidden="false" outlineLevel="0" max="49" min="49" style="0" width="11.99"/>
    <col collapsed="false" customWidth="true" hidden="false" outlineLevel="0" max="50" min="50" style="0" width="9.43"/>
    <col collapsed="false" customWidth="true" hidden="false" outlineLevel="0" max="51" min="51" style="0" width="10.58"/>
    <col collapsed="false" customWidth="true" hidden="true" outlineLevel="0" max="52" min="52" style="0" width="10.29"/>
    <col collapsed="false" customWidth="true" hidden="true" outlineLevel="0" max="53" min="53" style="0" width="9.86"/>
    <col collapsed="false" customWidth="true" hidden="false" outlineLevel="0" max="54" min="54" style="0" width="10.86"/>
    <col collapsed="false" customWidth="false" hidden="false" outlineLevel="0" max="55" min="55" style="0" width="11.57"/>
    <col collapsed="false" customWidth="true" hidden="false" outlineLevel="0" max="57" min="56" style="0" width="9.86"/>
    <col collapsed="false" customWidth="true" hidden="true" outlineLevel="0" max="58" min="58" style="0" width="9.86"/>
    <col collapsed="false" customWidth="true" hidden="false" outlineLevel="0" max="59" min="59" style="0" width="11.3"/>
    <col collapsed="false" customWidth="true" hidden="false" outlineLevel="0" max="60" min="60" style="0" width="10.71"/>
    <col collapsed="false" customWidth="false" hidden="false" outlineLevel="0" max="61" min="61" style="0" width="11.57"/>
    <col collapsed="false" customWidth="true" hidden="false" outlineLevel="0" max="62" min="62" style="0" width="9.86"/>
    <col collapsed="false" customWidth="true" hidden="true" outlineLevel="0" max="63" min="63" style="0" width="9.86"/>
    <col collapsed="false" customWidth="true" hidden="false" outlineLevel="0" max="64" min="64" style="0" width="9.86"/>
    <col collapsed="false" customWidth="true" hidden="false" outlineLevel="0" max="65" min="65" style="0" width="10.86"/>
    <col collapsed="false" customWidth="true" hidden="false" outlineLevel="0" max="66" min="66" style="0" width="10.43"/>
    <col collapsed="false" customWidth="true" hidden="false" outlineLevel="0" max="67" min="67" style="0" width="10.86"/>
    <col collapsed="false" customWidth="true" hidden="true" outlineLevel="0" max="68" min="68" style="0" width="9.86"/>
    <col collapsed="false" customWidth="true" hidden="false" outlineLevel="0" max="70" min="69" style="0" width="9.86"/>
    <col collapsed="false" customWidth="true" hidden="false" outlineLevel="0" max="71" min="71" style="0" width="11.86"/>
    <col collapsed="false" customWidth="false" hidden="false" outlineLevel="0" max="72" min="72" style="0" width="11.57"/>
    <col collapsed="false" customWidth="true" hidden="true" outlineLevel="0" max="73" min="73" style="0" width="9.86"/>
    <col collapsed="false" customWidth="true" hidden="false" outlineLevel="0" max="74" min="74" style="0" width="10.43"/>
    <col collapsed="false" customWidth="true" hidden="false" outlineLevel="0" max="75" min="75" style="0" width="11.86"/>
    <col collapsed="false" customWidth="true" hidden="false" outlineLevel="0" max="76" min="76" style="0" width="10.58"/>
    <col collapsed="false" customWidth="true" hidden="false" outlineLevel="0" max="77" min="77" style="0" width="9.86"/>
    <col collapsed="false" customWidth="true" hidden="true" outlineLevel="0" max="78" min="78" style="0" width="9.86"/>
    <col collapsed="false" customWidth="true" hidden="false" outlineLevel="0" max="79" min="79" style="0" width="10.43"/>
    <col collapsed="false" customWidth="true" hidden="false" outlineLevel="0" max="80" min="80" style="0" width="11.14"/>
    <col collapsed="false" customWidth="true" hidden="false" outlineLevel="0" max="81" min="81" style="0" width="10.13"/>
    <col collapsed="false" customWidth="true" hidden="false" outlineLevel="0" max="82" min="82" style="0" width="10"/>
    <col collapsed="false" customWidth="true" hidden="true" outlineLevel="0" max="83" min="83" style="0" width="9.86"/>
    <col collapsed="false" customWidth="true" hidden="false" outlineLevel="0" max="84" min="84" style="0" width="10.58"/>
    <col collapsed="false" customWidth="true" hidden="false" outlineLevel="0" max="85" min="85" style="0" width="9.13"/>
    <col collapsed="false" customWidth="true" hidden="false" outlineLevel="0" max="86" min="86" style="0" width="9.86"/>
    <col collapsed="false" customWidth="true" hidden="false" outlineLevel="0" max="87" min="87" style="0" width="8.57"/>
    <col collapsed="false" customWidth="true" hidden="true" outlineLevel="0" max="88" min="88" style="0" width="9.86"/>
    <col collapsed="false" customWidth="true" hidden="false" outlineLevel="0" max="89" min="89" style="0" width="12.29"/>
    <col collapsed="false" customWidth="true" hidden="false" outlineLevel="0" max="90" min="90" style="0" width="9.86"/>
    <col collapsed="false" customWidth="true" hidden="false" outlineLevel="0" max="91" min="91" style="0" width="11.43"/>
    <col collapsed="false" customWidth="true" hidden="false" outlineLevel="0" max="92" min="92" style="0" width="8.86"/>
    <col collapsed="false" customWidth="true" hidden="true" outlineLevel="0" max="93" min="93" style="0" width="9.86"/>
    <col collapsed="false" customWidth="true" hidden="false" outlineLevel="0" max="96" min="94" style="0" width="9.86"/>
    <col collapsed="false" customWidth="false" hidden="false" outlineLevel="0" max="97" min="97" style="0" width="11.57"/>
    <col collapsed="false" customWidth="true" hidden="true" outlineLevel="0" max="98" min="98" style="0" width="9.86"/>
    <col collapsed="false" customWidth="true" hidden="false" outlineLevel="0" max="99" min="99" style="0" width="10.58"/>
    <col collapsed="false" customWidth="true" hidden="false" outlineLevel="0" max="100" min="100" style="0" width="11.71"/>
    <col collapsed="false" customWidth="true" hidden="false" outlineLevel="0" max="101" min="101" style="0" width="9.86"/>
    <col collapsed="false" customWidth="true" hidden="false" outlineLevel="0" max="102" min="102" style="0" width="12.14"/>
    <col collapsed="false" customWidth="true" hidden="false" outlineLevel="0" max="104" min="103" style="0" width="9.86"/>
    <col collapsed="false" customWidth="true" hidden="false" outlineLevel="0" max="105" min="105" style="0" width="10.86"/>
    <col collapsed="false" customWidth="true" hidden="false" outlineLevel="0" max="106" min="106" style="0" width="10.58"/>
    <col collapsed="false" customWidth="true" hidden="false" outlineLevel="0" max="107" min="107" style="0" width="10.43"/>
    <col collapsed="false" customWidth="true" hidden="true" outlineLevel="0" max="108" min="108" style="0" width="9.86"/>
    <col collapsed="false" customWidth="true" hidden="false" outlineLevel="0" max="109" min="109" style="0" width="10.58"/>
    <col collapsed="false" customWidth="true" hidden="false" outlineLevel="0" max="110" min="110" style="0" width="11.3"/>
    <col collapsed="false" customWidth="true" hidden="false" outlineLevel="0" max="111" min="111" style="0" width="10.71"/>
    <col collapsed="false" customWidth="true" hidden="false" outlineLevel="0" max="113" min="112" style="0" width="9.86"/>
    <col collapsed="false" customWidth="true" hidden="false" outlineLevel="0" max="114" min="114" style="0" width="10.86"/>
    <col collapsed="false" customWidth="true" hidden="false" outlineLevel="0" max="115" min="115" style="0" width="12.71"/>
    <col collapsed="false" customWidth="true" hidden="false" outlineLevel="0" max="116" min="116" style="0" width="10.58"/>
    <col collapsed="false" customWidth="true" hidden="false" outlineLevel="0" max="118" min="117" style="0" width="9.86"/>
    <col collapsed="false" customWidth="true" hidden="false" outlineLevel="0" max="119" min="119" style="0" width="9.13"/>
    <col collapsed="false" customWidth="true" hidden="false" outlineLevel="0" max="120" min="120" style="0" width="9.86"/>
    <col collapsed="false" customWidth="true" hidden="false" outlineLevel="0" max="121" min="121" style="0" width="11.43"/>
    <col collapsed="false" customWidth="true" hidden="false" outlineLevel="0" max="122" min="122" style="0" width="13.86"/>
    <col collapsed="false" customWidth="true" hidden="true" outlineLevel="0" max="123" min="123" style="0" width="9.86"/>
    <col collapsed="false" customWidth="true" hidden="true" outlineLevel="0" max="125" min="124" style="0" width="10.58"/>
    <col collapsed="false" customWidth="true" hidden="true" outlineLevel="0" max="126" min="126" style="0" width="10.86"/>
    <col collapsed="false" customWidth="true" hidden="true" outlineLevel="0" max="128" min="127" style="0" width="9.86"/>
    <col collapsed="false" customWidth="true" hidden="true" outlineLevel="0" max="129" min="129" style="0" width="11.71"/>
    <col collapsed="false" customWidth="true" hidden="true" outlineLevel="0" max="130" min="130" style="0" width="11.14"/>
    <col collapsed="false" customWidth="true" hidden="true" outlineLevel="0" max="131" min="131" style="0" width="10.58"/>
    <col collapsed="false" customWidth="true" hidden="true" outlineLevel="0" max="133" min="132" style="0" width="9.86"/>
    <col collapsed="false" customWidth="true" hidden="true" outlineLevel="0" max="134" min="134" style="0" width="10.29"/>
    <col collapsed="false" customWidth="true" hidden="true" outlineLevel="0" max="135" min="135" style="0" width="9.86"/>
    <col collapsed="false" customWidth="true" hidden="true" outlineLevel="0" max="136" min="136" style="0" width="14.43"/>
    <col collapsed="false" customWidth="true" hidden="true" outlineLevel="0" max="138" min="137" style="0" width="9.86"/>
    <col collapsed="false" customWidth="true" hidden="true" outlineLevel="0" max="139" min="139" style="0" width="10.43"/>
    <col collapsed="false" customWidth="true" hidden="true" outlineLevel="0" max="140" min="140" style="0" width="11.3"/>
    <col collapsed="false" customWidth="false" hidden="true" outlineLevel="0" max="141" min="141" style="0" width="11.57"/>
    <col collapsed="false" customWidth="true" hidden="true" outlineLevel="0" max="143" min="142" style="0" width="9.86"/>
    <col collapsed="false" customWidth="true" hidden="false" outlineLevel="0" max="1025" min="144" style="0" width="14.43"/>
  </cols>
  <sheetData>
    <row r="1" customFormat="false" ht="20.25" hidden="false" customHeight="true" outlineLevel="0" collapsed="false">
      <c r="A1" s="228" t="s">
        <v>212</v>
      </c>
      <c r="B1" s="228"/>
      <c r="C1" s="228"/>
      <c r="D1" s="229" t="str">
        <f aca="false">'Àgora Notes Competencials'!C1</f>
        <v>Com preferim informar-nos de les notícies esportives en l'actualitat? Tradicional o xarxes socials?</v>
      </c>
      <c r="E1" s="229"/>
      <c r="F1" s="229"/>
      <c r="G1" s="229"/>
      <c r="H1" s="229"/>
      <c r="I1" s="229"/>
      <c r="J1" s="229"/>
      <c r="K1" s="229"/>
      <c r="L1" s="229"/>
      <c r="M1" s="229"/>
      <c r="N1" s="230" t="str">
        <f aca="false">'Àgora Notes Competencials'!O1</f>
        <v>Tecnología, ¿beneficia o perjudica el desarrollo de los niños?</v>
      </c>
      <c r="O1" s="230"/>
      <c r="P1" s="230"/>
      <c r="Q1" s="230"/>
      <c r="R1" s="230"/>
      <c r="S1" s="230"/>
      <c r="T1" s="230"/>
      <c r="U1" s="230"/>
      <c r="V1" s="230"/>
      <c r="W1" s="230"/>
      <c r="X1" s="230" t="str">
        <f aca="false">'Àgora Notes Competencials'!AA1</f>
        <v>És necessari el clonatge com a tècnica biomèdica?</v>
      </c>
      <c r="Y1" s="230"/>
      <c r="Z1" s="230"/>
      <c r="AA1" s="230"/>
      <c r="AB1" s="230"/>
      <c r="AC1" s="230"/>
      <c r="AD1" s="230"/>
      <c r="AE1" s="230"/>
      <c r="AF1" s="230"/>
      <c r="AG1" s="230"/>
      <c r="AH1" s="230" t="str">
        <f aca="false">'Àgora Notes Competencials'!AM1</f>
        <v>Les xarxes socials són bones o dolentes?</v>
      </c>
      <c r="AI1" s="230"/>
      <c r="AJ1" s="230"/>
      <c r="AK1" s="230"/>
      <c r="AL1" s="230"/>
      <c r="AM1" s="230"/>
      <c r="AN1" s="230"/>
      <c r="AO1" s="230"/>
      <c r="AP1" s="230"/>
      <c r="AQ1" s="230"/>
      <c r="AR1" s="230" t="str">
        <f aca="false">'Àgora Notes Competencials'!AY1</f>
        <v>Legalització de les drogues</v>
      </c>
      <c r="AS1" s="230"/>
      <c r="AT1" s="230"/>
      <c r="AU1" s="230"/>
      <c r="AV1" s="230"/>
      <c r="AW1" s="230"/>
      <c r="AX1" s="230"/>
      <c r="AY1" s="230"/>
      <c r="AZ1" s="230"/>
      <c r="BA1" s="230"/>
      <c r="BB1" s="230" t="str">
        <f aca="false">'Àgora Notes Competencials'!BK1</f>
        <v>Les matemàtiques, una invenció o un descobriment?</v>
      </c>
      <c r="BC1" s="230"/>
      <c r="BD1" s="230"/>
      <c r="BE1" s="230"/>
      <c r="BF1" s="230"/>
      <c r="BG1" s="230"/>
      <c r="BH1" s="230"/>
      <c r="BI1" s="230"/>
      <c r="BJ1" s="230"/>
      <c r="BK1" s="230"/>
      <c r="BL1" s="230" t="str">
        <f aca="false">'Àgora Notes Competencials'!BW1</f>
        <v>Fem una reflexió crítica de l'esport en la societat d'ara.</v>
      </c>
      <c r="BM1" s="230"/>
      <c r="BN1" s="230"/>
      <c r="BO1" s="230"/>
      <c r="BP1" s="230"/>
      <c r="BQ1" s="230"/>
      <c r="BR1" s="230"/>
      <c r="BS1" s="230"/>
      <c r="BT1" s="230"/>
      <c r="BU1" s="230"/>
      <c r="BV1" s="230" t="str">
        <f aca="false">'Àgora Notes Competencials'!CI1</f>
        <v>Les matemàtiques, una invenció o un descobriment?</v>
      </c>
      <c r="BW1" s="230"/>
      <c r="BX1" s="230"/>
      <c r="BY1" s="230"/>
      <c r="BZ1" s="230"/>
      <c r="CA1" s="230"/>
      <c r="CB1" s="230"/>
      <c r="CC1" s="230"/>
      <c r="CD1" s="230"/>
      <c r="CE1" s="230"/>
      <c r="CF1" s="230" t="str">
        <f aca="false">'Àgora Notes Competencials'!CU1</f>
        <v>La robòtica substituirà a les persones?</v>
      </c>
      <c r="CG1" s="230"/>
      <c r="CH1" s="230"/>
      <c r="CI1" s="230"/>
      <c r="CJ1" s="230"/>
      <c r="CK1" s="230"/>
      <c r="CL1" s="230"/>
      <c r="CM1" s="230"/>
      <c r="CN1" s="230"/>
      <c r="CO1" s="230"/>
      <c r="CP1" s="230" t="str">
        <f aca="false">'Àgora Notes Competencials'!DG1</f>
        <v>Les xarxes socials són bones o dolentes?</v>
      </c>
      <c r="CQ1" s="230"/>
      <c r="CR1" s="230"/>
      <c r="CS1" s="230"/>
      <c r="CT1" s="230"/>
      <c r="CU1" s="230"/>
      <c r="CV1" s="230"/>
      <c r="CW1" s="230"/>
      <c r="CX1" s="230"/>
      <c r="CY1" s="230"/>
      <c r="CZ1" s="230" t="str">
        <f aca="false">'Àgora Notes Competencials'!DS1</f>
        <v>Parabens</v>
      </c>
      <c r="DA1" s="230"/>
      <c r="DB1" s="230"/>
      <c r="DC1" s="230"/>
      <c r="DD1" s="230"/>
      <c r="DE1" s="230"/>
      <c r="DF1" s="230"/>
      <c r="DG1" s="230"/>
      <c r="DH1" s="230"/>
      <c r="DI1" s="230"/>
      <c r="DJ1" s="230" t="str">
        <f aca="false">'Àgora Notes Competencials'!EE1</f>
        <v>Podem viure sense plàstics?</v>
      </c>
      <c r="DK1" s="230"/>
      <c r="DL1" s="230"/>
      <c r="DM1" s="230"/>
      <c r="DN1" s="230"/>
      <c r="DO1" s="230"/>
      <c r="DP1" s="230"/>
      <c r="DQ1" s="230"/>
      <c r="DR1" s="230"/>
      <c r="DS1" s="230"/>
      <c r="DT1" s="231" t="n">
        <f aca="false">'Àgora Notes Competencials'!EQ1</f>
        <v>0</v>
      </c>
      <c r="DU1" s="231"/>
      <c r="DV1" s="231"/>
      <c r="DW1" s="231"/>
      <c r="DX1" s="231"/>
      <c r="DY1" s="231"/>
      <c r="DZ1" s="231"/>
      <c r="EA1" s="231"/>
      <c r="EB1" s="231"/>
      <c r="EC1" s="231"/>
      <c r="ED1" s="231" t="n">
        <f aca="false">'Àgora Notes Competencials'!FC1</f>
        <v>0</v>
      </c>
      <c r="EE1" s="231"/>
      <c r="EF1" s="231"/>
      <c r="EG1" s="231"/>
      <c r="EH1" s="231"/>
      <c r="EI1" s="231"/>
      <c r="EJ1" s="231"/>
      <c r="EK1" s="231"/>
      <c r="EL1" s="231"/>
      <c r="EM1" s="231"/>
    </row>
    <row r="2" customFormat="false" ht="15" hidden="false" customHeight="true" outlineLevel="0" collapsed="false">
      <c r="A2" s="228"/>
      <c r="B2" s="228"/>
      <c r="C2" s="228"/>
      <c r="D2" s="232" t="str">
        <f aca="false">'Àgora Notes Competencials'!C2</f>
        <v>B</v>
      </c>
      <c r="E2" s="233" t="str">
        <f aca="false">'Àgora Notes Competencials'!D2</f>
        <v>Debat 1    11:20</v>
      </c>
      <c r="F2" s="233"/>
      <c r="G2" s="233"/>
      <c r="H2" s="233"/>
      <c r="I2" s="232" t="str">
        <f aca="false">'Àgora Notes Competencials'!I2</f>
        <v>B</v>
      </c>
      <c r="J2" s="234" t="str">
        <f aca="false">'Àgora Notes Competencials'!J2</f>
        <v>Educació Física</v>
      </c>
      <c r="K2" s="234"/>
      <c r="L2" s="234"/>
      <c r="M2" s="234"/>
      <c r="N2" s="232" t="str">
        <f aca="false">'Àgora Notes Competencials'!O2</f>
        <v>B</v>
      </c>
      <c r="O2" s="233" t="str">
        <f aca="false">'Àgora Notes Competencials'!P2</f>
        <v>Debat 2     11:50</v>
      </c>
      <c r="P2" s="233"/>
      <c r="Q2" s="233"/>
      <c r="R2" s="233"/>
      <c r="S2" s="232" t="str">
        <f aca="false">'Àgora Notes Competencials'!U2</f>
        <v>B</v>
      </c>
      <c r="T2" s="234" t="str">
        <f aca="false">'Àgora Notes Competencials'!V2</f>
        <v>Tecnologia</v>
      </c>
      <c r="U2" s="234"/>
      <c r="V2" s="234"/>
      <c r="W2" s="234"/>
      <c r="X2" s="232" t="str">
        <f aca="false">'Àgora Notes Competencials'!AA2</f>
        <v>C</v>
      </c>
      <c r="Y2" s="233" t="str">
        <f aca="false">'Àgora Notes Competencials'!AB2</f>
        <v>Debat 3       12:40</v>
      </c>
      <c r="Z2" s="233"/>
      <c r="AA2" s="233"/>
      <c r="AB2" s="233"/>
      <c r="AC2" s="232" t="str">
        <f aca="false">'Àgora Notes Competencials'!AG2</f>
        <v>C</v>
      </c>
      <c r="AD2" s="234" t="str">
        <f aca="false">'Àgora Notes Competencials'!AH2</f>
        <v>Biologia i Geologia</v>
      </c>
      <c r="AE2" s="234"/>
      <c r="AF2" s="234"/>
      <c r="AG2" s="234"/>
      <c r="AH2" s="232" t="str">
        <f aca="false">'Àgora Notes Competencials'!AM2</f>
        <v>C</v>
      </c>
      <c r="AI2" s="233" t="str">
        <f aca="false">'Àgora Notes Competencials'!AN2</f>
        <v>Debat 4       13:40</v>
      </c>
      <c r="AJ2" s="233"/>
      <c r="AK2" s="233"/>
      <c r="AL2" s="233"/>
      <c r="AM2" s="232" t="str">
        <f aca="false">'Àgora Notes Competencials'!AS2</f>
        <v>C</v>
      </c>
      <c r="AN2" s="234" t="str">
        <f aca="false">'Àgora Notes Competencials'!AT2</f>
        <v>Informàtica</v>
      </c>
      <c r="AO2" s="234"/>
      <c r="AP2" s="234"/>
      <c r="AQ2" s="234"/>
      <c r="AR2" s="232" t="str">
        <f aca="false">'Àgora Notes Competencials'!AY2</f>
        <v>B</v>
      </c>
      <c r="AS2" s="233" t="str">
        <f aca="false">'Àgora Notes Competencials'!AZ2</f>
        <v>Debat 5      14:10</v>
      </c>
      <c r="AT2" s="233"/>
      <c r="AU2" s="233"/>
      <c r="AV2" s="233"/>
      <c r="AW2" s="232" t="str">
        <f aca="false">'Àgora Notes Competencials'!BE2</f>
        <v>B</v>
      </c>
      <c r="AX2" s="234" t="str">
        <f aca="false">'Àgora Notes Competencials'!BF2</f>
        <v>Física i Química</v>
      </c>
      <c r="AY2" s="234"/>
      <c r="AZ2" s="234"/>
      <c r="BA2" s="234"/>
      <c r="BB2" s="232" t="str">
        <f aca="false">'Àgora Notes Competencials'!BK2</f>
        <v>A</v>
      </c>
      <c r="BC2" s="233" t="str">
        <f aca="false">'Àgora Notes Competencials'!BL2</f>
        <v>Debat 6       9:00</v>
      </c>
      <c r="BD2" s="233"/>
      <c r="BE2" s="233"/>
      <c r="BF2" s="233"/>
      <c r="BG2" s="232" t="str">
        <f aca="false">'Àgora Notes Competencials'!BQ2</f>
        <v>C</v>
      </c>
      <c r="BH2" s="234" t="str">
        <f aca="false">'Àgora Notes Competencials'!BR2</f>
        <v>Matemàtiques</v>
      </c>
      <c r="BI2" s="234"/>
      <c r="BJ2" s="234"/>
      <c r="BK2" s="234"/>
      <c r="BL2" s="232" t="str">
        <f aca="false">'Àgora Notes Competencials'!BW2</f>
        <v>A</v>
      </c>
      <c r="BM2" s="233" t="str">
        <f aca="false">'Àgora Notes Competencials'!BX2</f>
        <v>Debat 7           9:30</v>
      </c>
      <c r="BN2" s="233"/>
      <c r="BO2" s="233"/>
      <c r="BP2" s="233"/>
      <c r="BQ2" s="232" t="str">
        <f aca="false">'Àgora Notes Competencials'!CC2</f>
        <v>A</v>
      </c>
      <c r="BR2" s="234" t="str">
        <f aca="false">'Àgora Notes Competencials'!CD2</f>
        <v>Educació Física</v>
      </c>
      <c r="BS2" s="234"/>
      <c r="BT2" s="234"/>
      <c r="BU2" s="234"/>
      <c r="BV2" s="232" t="str">
        <f aca="false">'Àgora Notes Competencials'!CI2</f>
        <v>C</v>
      </c>
      <c r="BW2" s="233" t="str">
        <f aca="false">'Àgora Notes Competencials'!CJ2</f>
        <v>Debat 8       10:20</v>
      </c>
      <c r="BX2" s="233"/>
      <c r="BY2" s="233"/>
      <c r="BZ2" s="233"/>
      <c r="CA2" s="232" t="str">
        <f aca="false">'Àgora Notes Competencials'!CO2</f>
        <v>C</v>
      </c>
      <c r="CB2" s="234" t="str">
        <f aca="false">'Àgora Notes Competencials'!CP2</f>
        <v>Matemàtiques</v>
      </c>
      <c r="CC2" s="234"/>
      <c r="CD2" s="234"/>
      <c r="CE2" s="234"/>
      <c r="CF2" s="232" t="str">
        <f aca="false">'Àgora Notes Competencials'!CU2</f>
        <v>B</v>
      </c>
      <c r="CG2" s="233" t="str">
        <f aca="false">'Àgora Notes Competencials'!CV2</f>
        <v>Debat 9          10:50</v>
      </c>
      <c r="CH2" s="233"/>
      <c r="CI2" s="233"/>
      <c r="CJ2" s="233"/>
      <c r="CK2" s="232" t="str">
        <f aca="false">'Àgora Notes Competencials'!DA2</f>
        <v>A</v>
      </c>
      <c r="CL2" s="234" t="str">
        <f aca="false">'Àgora Notes Competencials'!DB2</f>
        <v>Tecnologia</v>
      </c>
      <c r="CM2" s="234"/>
      <c r="CN2" s="234"/>
      <c r="CO2" s="234"/>
      <c r="CP2" s="232" t="str">
        <f aca="false">'Àgora Notes Competencials'!DG2</f>
        <v>B</v>
      </c>
      <c r="CQ2" s="233" t="str">
        <f aca="false">'Àgora Notes Competencials'!DH2</f>
        <v>Debat 10         11:20</v>
      </c>
      <c r="CR2" s="233"/>
      <c r="CS2" s="233"/>
      <c r="CT2" s="233"/>
      <c r="CU2" s="232" t="str">
        <f aca="false">'Àgora Notes Competencials'!DM2</f>
        <v>B</v>
      </c>
      <c r="CV2" s="234" t="str">
        <f aca="false">'Àgora Notes Competencials'!DN2</f>
        <v>Informàtica</v>
      </c>
      <c r="CW2" s="234"/>
      <c r="CX2" s="234"/>
      <c r="CY2" s="234"/>
      <c r="CZ2" s="232" t="str">
        <f aca="false">'Àgora Notes Competencials'!DS2</f>
        <v>A</v>
      </c>
      <c r="DA2" s="233" t="str">
        <f aca="false">'ALUMNAT 4t'!K90</f>
        <v>Debat 11          11:50</v>
      </c>
      <c r="DB2" s="233"/>
      <c r="DC2" s="233"/>
      <c r="DD2" s="233"/>
      <c r="DE2" s="232" t="str">
        <f aca="false">'Àgora Notes Competencials'!DY2</f>
        <v>A</v>
      </c>
      <c r="DF2" s="234" t="str">
        <f aca="false">'Àgora Notes Competencials'!DZ2</f>
        <v>Física i Química</v>
      </c>
      <c r="DG2" s="234"/>
      <c r="DH2" s="234"/>
      <c r="DI2" s="234"/>
      <c r="DJ2" s="232" t="str">
        <f aca="false">'Àgora Notes Competencials'!EE2</f>
        <v>A</v>
      </c>
      <c r="DK2" s="233" t="str">
        <f aca="false">'Àgora Notes Competencials'!EF2</f>
        <v>Debat 12           12:40</v>
      </c>
      <c r="DL2" s="233"/>
      <c r="DM2" s="233"/>
      <c r="DN2" s="233"/>
      <c r="DO2" s="232" t="str">
        <f aca="false">'Àgora Notes Competencials'!EK2</f>
        <v>C</v>
      </c>
      <c r="DP2" s="234" t="str">
        <f aca="false">'Àgora Notes Competencials'!EL2</f>
        <v>Física i Química</v>
      </c>
      <c r="DQ2" s="234"/>
      <c r="DR2" s="234"/>
      <c r="DS2" s="234"/>
      <c r="DT2" s="232" t="n">
        <f aca="false">'Àgora Notes Competencials'!EQ2</f>
        <v>0</v>
      </c>
      <c r="DU2" s="235" t="str">
        <f aca="false">'Àgora Notes Competencials'!ER2</f>
        <v>Debat 13         x</v>
      </c>
      <c r="DV2" s="235"/>
      <c r="DW2" s="235"/>
      <c r="DX2" s="235"/>
      <c r="DY2" s="232" t="n">
        <f aca="false">'Àgora Notes Competencials'!EW2</f>
        <v>0</v>
      </c>
      <c r="DZ2" s="234" t="n">
        <f aca="false">'Àgora Notes Competencials'!EX2</f>
        <v>0</v>
      </c>
      <c r="EA2" s="234"/>
      <c r="EB2" s="234"/>
      <c r="EC2" s="234"/>
      <c r="ED2" s="236" t="n">
        <f aca="false">'Àgora Notes Competencials'!FC2</f>
        <v>0</v>
      </c>
      <c r="EE2" s="237" t="str">
        <f aca="false">'Àgora Notes Competencials'!FD2</f>
        <v>Debat 14          x</v>
      </c>
      <c r="EF2" s="237"/>
      <c r="EG2" s="237"/>
      <c r="EH2" s="237"/>
      <c r="EI2" s="238" t="n">
        <f aca="false">'Àgora Notes Competencials'!FI2</f>
        <v>0</v>
      </c>
      <c r="EJ2" s="239" t="n">
        <f aca="false">'Àgora Notes Competencials'!FJ2</f>
        <v>0</v>
      </c>
      <c r="EK2" s="239"/>
      <c r="EL2" s="239"/>
      <c r="EM2" s="239"/>
    </row>
    <row r="3" customFormat="false" ht="17.25" hidden="false" customHeight="true" outlineLevel="0" collapsed="false">
      <c r="A3" s="240" t="s">
        <v>213</v>
      </c>
      <c r="B3" s="240"/>
      <c r="C3" s="240"/>
      <c r="D3" s="241" t="str">
        <f aca="false">'Àgora Notes Competencials'!C3</f>
        <v>Alonso, Mar</v>
      </c>
      <c r="E3" s="242" t="str">
        <f aca="false">'Àgora Notes Competencials'!D3</f>
        <v>Calderón, Jeymert</v>
      </c>
      <c r="F3" s="242" t="str">
        <f aca="false">'Àgora Notes Competencials'!E3</f>
        <v>Gaya, Raquel</v>
      </c>
      <c r="G3" s="242" t="str">
        <f aca="false">'Àgora Notes Competencials'!F3</f>
        <v>Pous, Marta</v>
      </c>
      <c r="H3" s="243" t="n">
        <f aca="false">'Àgora Notes Competencials'!G3</f>
        <v>0</v>
      </c>
      <c r="I3" s="244" t="str">
        <f aca="false">'Àgora Notes Competencials'!I3</f>
        <v>Duarte, Tania</v>
      </c>
      <c r="J3" s="245" t="str">
        <f aca="false">'Àgora Notes Competencials'!J3</f>
        <v>Mostajo, Julian Gil</v>
      </c>
      <c r="K3" s="245" t="str">
        <f aca="false">'Àgora Notes Competencials'!K3</f>
        <v>Rastrojo, Maria</v>
      </c>
      <c r="L3" s="245" t="str">
        <f aca="false">'Àgora Notes Competencials'!L3</f>
        <v>Vázquez, Joel</v>
      </c>
      <c r="M3" s="246" t="n">
        <f aca="false">'Àgora Notes Competencials'!M3</f>
        <v>0</v>
      </c>
      <c r="N3" s="247" t="str">
        <f aca="false">'Àgora Notes Competencials'!O3</f>
        <v>Cáceres, Judith</v>
      </c>
      <c r="O3" s="242" t="str">
        <f aca="false">'Àgora Notes Competencials'!P3</f>
        <v>Etcheverry, Tomas Agustin</v>
      </c>
      <c r="P3" s="242" t="str">
        <f aca="false">'Àgora Notes Competencials'!Q3</f>
        <v>Llorente, Vinyet</v>
      </c>
      <c r="Q3" s="242" t="str">
        <f aca="false">'Àgora Notes Competencials'!R3</f>
        <v>Mateos, Joel</v>
      </c>
      <c r="R3" s="243" t="n">
        <f aca="false">'Àgora Notes Competencials'!S3</f>
        <v>0</v>
      </c>
      <c r="S3" s="244" t="str">
        <f aca="false">'Àgora Notes Competencials'!U3</f>
        <v>Casas, Elena</v>
      </c>
      <c r="T3" s="245" t="str">
        <f aca="false">'Àgora Notes Competencials'!V3</f>
        <v>Llaó, Ruth</v>
      </c>
      <c r="U3" s="245" t="str">
        <f aca="false">'Àgora Notes Competencials'!W3</f>
        <v>Quintana, Marina</v>
      </c>
      <c r="V3" s="245" t="str">
        <f aca="false">'Àgora Notes Competencials'!X3</f>
        <v>Quirós, Arantxa</v>
      </c>
      <c r="W3" s="248" t="n">
        <f aca="false">'Àgora Notes Competencials'!Y3</f>
        <v>0</v>
      </c>
      <c r="X3" s="241" t="str">
        <f aca="false">'Àgora Notes Competencials'!AA3</f>
        <v>Roca, Marek</v>
      </c>
      <c r="Y3" s="242" t="str">
        <f aca="false">'Àgora Notes Competencials'!AB3</f>
        <v>Román, Luna Aylén</v>
      </c>
      <c r="Z3" s="242" t="str">
        <f aca="false">'Àgora Notes Competencials'!AC3</f>
        <v>Ryal, India</v>
      </c>
      <c r="AA3" s="242" t="str">
        <f aca="false">'Àgora Notes Competencials'!AD3</f>
        <v>Thiemich, Roberto A.</v>
      </c>
      <c r="AB3" s="243" t="n">
        <f aca="false">'Àgora Notes Competencials'!AE3</f>
        <v>0</v>
      </c>
      <c r="AC3" s="244" t="str">
        <f aca="false">'Àgora Notes Competencials'!AG3</f>
        <v>Bosch, Núria</v>
      </c>
      <c r="AD3" s="245" t="str">
        <f aca="false">'Àgora Notes Competencials'!AH3</f>
        <v>Crespo, Desiré</v>
      </c>
      <c r="AE3" s="245" t="str">
        <f aca="false">'Àgora Notes Competencials'!AI3</f>
        <v>Turiel, Lorena</v>
      </c>
      <c r="AF3" s="245" t="str">
        <f aca="false">'Àgora Notes Competencials'!AJ3</f>
        <v>Vidal, Selva</v>
      </c>
      <c r="AG3" s="246" t="n">
        <f aca="false">'Àgora Notes Competencials'!AK3</f>
        <v>0</v>
      </c>
      <c r="AH3" s="247" t="str">
        <f aca="false">'Àgora Notes Competencials'!AM3</f>
        <v>Almada, Jeshua Mathias</v>
      </c>
      <c r="AI3" s="242" t="str">
        <f aca="false">'Àgora Notes Competencials'!AN3</f>
        <v>Cano, Alex</v>
      </c>
      <c r="AJ3" s="242" t="str">
        <f aca="false">'Àgora Notes Competencials'!AO3</f>
        <v>Montero, Hugo</v>
      </c>
      <c r="AK3" s="242" t="str">
        <f aca="false">'Àgora Notes Competencials'!AP3</f>
        <v>Trifan, Lucian Dan</v>
      </c>
      <c r="AL3" s="243" t="n">
        <f aca="false">'Àgora Notes Competencials'!AQ3</f>
        <v>0</v>
      </c>
      <c r="AM3" s="244" t="str">
        <f aca="false">'Àgora Notes Competencials'!AS3</f>
        <v>Alonso, Paula</v>
      </c>
      <c r="AN3" s="245" t="str">
        <f aca="false">'Àgora Notes Competencials'!AT3</f>
        <v>Bello, Maria</v>
      </c>
      <c r="AO3" s="245" t="str">
        <f aca="false">'Àgora Notes Competencials'!AU3</f>
        <v>De Ronne, Emma</v>
      </c>
      <c r="AP3" s="245" t="str">
        <f aca="false">'Àgora Notes Competencials'!AV3</f>
        <v>Tome, Gadea</v>
      </c>
      <c r="AQ3" s="248" t="n">
        <f aca="false">'Àgora Notes Competencials'!AW3</f>
        <v>0</v>
      </c>
      <c r="AR3" s="241" t="str">
        <f aca="false">'Àgora Notes Competencials'!AY3</f>
        <v>Custodio, Joaquin</v>
      </c>
      <c r="AS3" s="242" t="str">
        <f aca="false">'Àgora Notes Competencials'!AZ3</f>
        <v>Meseguer, Hugo</v>
      </c>
      <c r="AT3" s="242" t="n">
        <f aca="false">'Àgora Notes Competencials'!BA3</f>
        <v>0</v>
      </c>
      <c r="AU3" s="242" t="n">
        <f aca="false">'Àgora Notes Competencials'!BB3</f>
        <v>0</v>
      </c>
      <c r="AV3" s="243" t="n">
        <f aca="false">'Àgora Notes Competencials'!BC3</f>
        <v>0</v>
      </c>
      <c r="AW3" s="244" t="str">
        <f aca="false">'Àgora Notes Competencials'!BE3</f>
        <v>Martínez, Luis</v>
      </c>
      <c r="AX3" s="245" t="str">
        <f aca="false">'Àgora Notes Competencials'!BF3</f>
        <v>Ortet, Noa</v>
      </c>
      <c r="AY3" s="245" t="n">
        <f aca="false">'Àgora Notes Competencials'!BG3</f>
        <v>0</v>
      </c>
      <c r="AZ3" s="245" t="n">
        <f aca="false">'Àgora Notes Competencials'!BH3</f>
        <v>0</v>
      </c>
      <c r="BA3" s="246" t="n">
        <f aca="false">'Àgora Notes Competencials'!BI3</f>
        <v>0</v>
      </c>
      <c r="BB3" s="247" t="str">
        <f aca="false">'Àgora Notes Competencials'!BK3</f>
        <v>Ben-Ali, Said</v>
      </c>
      <c r="BC3" s="242" t="str">
        <f aca="false">'Àgora Notes Competencials'!BL3</f>
        <v>Cruz, Alejandro</v>
      </c>
      <c r="BD3" s="242" t="str">
        <f aca="false">'Àgora Notes Competencials'!BM3</f>
        <v>Franco, Sergi</v>
      </c>
      <c r="BE3" s="242" t="str">
        <f aca="false">'Àgora Notes Competencials'!BN3</f>
        <v>Serrat, Guillem</v>
      </c>
      <c r="BF3" s="243" t="n">
        <f aca="false">'Àgora Notes Competencials'!BO3</f>
        <v>0</v>
      </c>
      <c r="BG3" s="244" t="str">
        <f aca="false">'Àgora Notes Competencials'!BQ3</f>
        <v>Albareda, Nut</v>
      </c>
      <c r="BH3" s="245" t="str">
        <f aca="false">'Àgora Notes Competencials'!BR3</f>
        <v>Pastó, Enid</v>
      </c>
      <c r="BI3" s="245" t="str">
        <f aca="false">'Àgora Notes Competencials'!BS3</f>
        <v>Santana, Marta</v>
      </c>
      <c r="BJ3" s="245" t="str">
        <f aca="false">'Àgora Notes Competencials'!BT3</f>
        <v>Solà, Júlia</v>
      </c>
      <c r="BK3" s="248" t="n">
        <f aca="false">'Àgora Notes Competencials'!BU3</f>
        <v>0</v>
      </c>
      <c r="BL3" s="241" t="str">
        <f aca="false">'Àgora Notes Competencials'!BW3</f>
        <v>Amorós, Martina</v>
      </c>
      <c r="BM3" s="242" t="str">
        <f aca="false">'Àgora Notes Competencials'!BX3</f>
        <v>Fontanals, Gemma</v>
      </c>
      <c r="BN3" s="242" t="str">
        <f aca="false">'Àgora Notes Competencials'!BY3</f>
        <v>Schito, Matteo</v>
      </c>
      <c r="BO3" s="242" t="str">
        <f aca="false">'Àgora Notes Competencials'!BZ3</f>
        <v>Valdés, Manel</v>
      </c>
      <c r="BP3" s="243" t="n">
        <f aca="false">'Àgora Notes Competencials'!CA3</f>
        <v>0</v>
      </c>
      <c r="BQ3" s="244" t="str">
        <f aca="false">'Àgora Notes Competencials'!CC3</f>
        <v>Alonso, Alba Mª</v>
      </c>
      <c r="BR3" s="245" t="str">
        <f aca="false">'Àgora Notes Competencials'!CD3</f>
        <v>Bayarri, Ramón</v>
      </c>
      <c r="BS3" s="245" t="str">
        <f aca="false">'Àgora Notes Competencials'!CE3</f>
        <v>del Fresno, Mariam</v>
      </c>
      <c r="BT3" s="245" t="str">
        <f aca="false">'Àgora Notes Competencials'!CF3</f>
        <v>Rocha, Evana Iris</v>
      </c>
      <c r="BU3" s="246" t="n">
        <f aca="false">'Àgora Notes Competencials'!CG3</f>
        <v>0</v>
      </c>
      <c r="BV3" s="247" t="str">
        <f aca="false">'Àgora Notes Competencials'!CI3</f>
        <v>Arnau, Guillem</v>
      </c>
      <c r="BW3" s="242" t="str">
        <f aca="false">'Àgora Notes Competencials'!CJ3</f>
        <v>Fontanillas, Nerea</v>
      </c>
      <c r="BX3" s="242" t="str">
        <f aca="false">'Àgora Notes Competencials'!CK3</f>
        <v>Linares, Axel</v>
      </c>
      <c r="BY3" s="242" t="str">
        <f aca="false">'Àgora Notes Competencials'!CL3</f>
        <v>Noguera, Bruno</v>
      </c>
      <c r="BZ3" s="243" t="n">
        <f aca="false">'Àgora Notes Competencials'!CM3</f>
        <v>0</v>
      </c>
      <c r="CA3" s="244" t="str">
        <f aca="false">'Àgora Notes Competencials'!CO3</f>
        <v>Díaz-Avilé, Ella</v>
      </c>
      <c r="CB3" s="245" t="str">
        <f aca="false">'Àgora Notes Competencials'!CP3</f>
        <v>Marquez, Guisla</v>
      </c>
      <c r="CC3" s="245" t="str">
        <f aca="false">'Àgora Notes Competencials'!CQ3</f>
        <v>Mclean, Nahia Yi</v>
      </c>
      <c r="CD3" s="245" t="str">
        <f aca="false">'Àgora Notes Competencials'!CR3</f>
        <v>Valls, Ariadna</v>
      </c>
      <c r="CE3" s="248" t="n">
        <f aca="false">'Àgora Notes Competencials'!CS3</f>
        <v>0</v>
      </c>
      <c r="CF3" s="241" t="str">
        <f aca="false">'Àgora Notes Competencials'!CU3</f>
        <v>Fuster, Eric</v>
      </c>
      <c r="CG3" s="242" t="str">
        <f aca="false">'Àgora Notes Competencials'!CV3</f>
        <v>Marti, Joa</v>
      </c>
      <c r="CH3" s="242" t="str">
        <f aca="false">'Àgora Notes Competencials'!CW3</f>
        <v>Navarro, Alex</v>
      </c>
      <c r="CI3" s="242" t="str">
        <f aca="false">'Àgora Notes Competencials'!CX3</f>
        <v>Ruíz, Pau</v>
      </c>
      <c r="CJ3" s="243" t="n">
        <f aca="false">'Àgora Notes Competencials'!CY3</f>
        <v>0</v>
      </c>
      <c r="CK3" s="244" t="str">
        <f aca="false">'Àgora Notes Competencials'!DA3</f>
        <v>Garcés, Martí</v>
      </c>
      <c r="CL3" s="245" t="str">
        <f aca="false">'Àgora Notes Competencials'!DB3</f>
        <v>Mestres, Arnau</v>
      </c>
      <c r="CM3" s="245" t="str">
        <f aca="false">'Àgora Notes Competencials'!DC3</f>
        <v>Roa, Santiago G.</v>
      </c>
      <c r="CN3" s="245" t="str">
        <f aca="false">'Àgora Notes Competencials'!DD3</f>
        <v>Vidal, Kay</v>
      </c>
      <c r="CO3" s="246" t="n">
        <f aca="false">'Àgora Notes Competencials'!DE3</f>
        <v>0</v>
      </c>
      <c r="CP3" s="247" t="str">
        <f aca="false">'Àgora Notes Competencials'!DG3</f>
        <v>Iniesta, Pol</v>
      </c>
      <c r="CQ3" s="242" t="str">
        <f aca="false">'Àgora Notes Competencials'!DH3</f>
        <v>Nicolas, Pau</v>
      </c>
      <c r="CR3" s="242" t="str">
        <f aca="false">'Àgora Notes Competencials'!DI3</f>
        <v>Regueiro, Arnau</v>
      </c>
      <c r="CS3" s="242" t="str">
        <f aca="false">'Àgora Notes Competencials'!DJ3</f>
        <v>Soria, Claudia</v>
      </c>
      <c r="CT3" s="243" t="n">
        <f aca="false">'Àgora Notes Competencials'!DK3</f>
        <v>0</v>
      </c>
      <c r="CU3" s="244" t="str">
        <f aca="false">'Àgora Notes Competencials'!DM3</f>
        <v>Ahrouch, Jamal</v>
      </c>
      <c r="CV3" s="245" t="str">
        <f aca="false">'Àgora Notes Competencials'!DN3</f>
        <v>Bejarano, Clàudia</v>
      </c>
      <c r="CW3" s="245" t="str">
        <f aca="false">'Àgora Notes Competencials'!DO3</f>
        <v>Bouzzi, Omar</v>
      </c>
      <c r="CX3" s="245" t="str">
        <f aca="false">'Àgora Notes Competencials'!DP3</f>
        <v>Nieves, Emilio</v>
      </c>
      <c r="CY3" s="248" t="str">
        <f aca="false">'Àgora Notes Competencials'!DQ3</f>
        <v>Sánchez, Gerard</v>
      </c>
      <c r="CZ3" s="241" t="str">
        <f aca="false">'Àgora Notes Competencials'!DS3</f>
        <v>Jiménez, Marta</v>
      </c>
      <c r="DA3" s="242" t="str">
        <f aca="false">'Àgora Notes Competencials'!DT3</f>
        <v>Terrada, Minerva</v>
      </c>
      <c r="DB3" s="242" t="str">
        <f aca="false">'Àgora Notes Competencials'!DU3</f>
        <v>Troya, Marta</v>
      </c>
      <c r="DC3" s="242" t="str">
        <f aca="false">'Àgora Notes Competencials'!DV3</f>
        <v>Valderas, Julia</v>
      </c>
      <c r="DD3" s="243" t="n">
        <f aca="false">'Àgora Notes Competencials'!DW3</f>
        <v>0</v>
      </c>
      <c r="DE3" s="244" t="str">
        <f aca="false">'Àgora Notes Competencials'!DY3</f>
        <v>Alegre, Erika</v>
      </c>
      <c r="DF3" s="245" t="str">
        <f aca="false">'Àgora Notes Competencials'!DZ3</f>
        <v>López, Marc</v>
      </c>
      <c r="DG3" s="245" t="str">
        <f aca="false">'Àgora Notes Competencials'!EA3</f>
        <v>Madera, Miranda</v>
      </c>
      <c r="DH3" s="245" t="str">
        <f aca="false">'Àgora Notes Competencials'!EB3</f>
        <v>Muñoz, Anna</v>
      </c>
      <c r="DI3" s="246" t="str">
        <f aca="false">'Àgora Notes Competencials'!EC3</f>
        <v>Sancho, Carla</v>
      </c>
      <c r="DJ3" s="247" t="str">
        <f aca="false">'Àgora Notes Competencials'!EE3</f>
        <v>Anoro, Ester</v>
      </c>
      <c r="DK3" s="242" t="str">
        <f aca="false">'Àgora Notes Competencials'!EF3</f>
        <v>Bredemeyer, Jan</v>
      </c>
      <c r="DL3" s="242" t="str">
        <f aca="false">'Àgora Notes Competencials'!EG3</f>
        <v>Coll, Noah Shaanan</v>
      </c>
      <c r="DM3" s="242" t="str">
        <f aca="false">'Àgora Notes Competencials'!EH3</f>
        <v>Fargas, Ivaloo</v>
      </c>
      <c r="DN3" s="243" t="str">
        <f aca="false">'Àgora Notes Competencials'!EI3</f>
        <v>Ruíz, Víctor</v>
      </c>
      <c r="DO3" s="244" t="str">
        <f aca="false">'Àgora Notes Competencials'!EK3</f>
        <v>Díaz, Lluc</v>
      </c>
      <c r="DP3" s="245" t="str">
        <f aca="false">'Àgora Notes Competencials'!EL3</f>
        <v>Rey, Simón</v>
      </c>
      <c r="DQ3" s="245" t="str">
        <f aca="false">'Àgora Notes Competencials'!EM3</f>
        <v>Rosell, Unai</v>
      </c>
      <c r="DR3" s="245" t="str">
        <f aca="false">'Àgora Notes Competencials'!EN3</f>
        <v>Von Der Borch, Maxim</v>
      </c>
      <c r="DS3" s="248" t="n">
        <f aca="false">'Àgora Notes Competencials'!EO3</f>
        <v>0</v>
      </c>
      <c r="DT3" s="241" t="n">
        <f aca="false">'Àgora Notes Competencials'!EQ3</f>
        <v>0</v>
      </c>
      <c r="DU3" s="242" t="n">
        <f aca="false">'Àgora Notes Competencials'!ER3</f>
        <v>0</v>
      </c>
      <c r="DV3" s="242" t="n">
        <f aca="false">'Àgora Notes Competencials'!ES3</f>
        <v>0</v>
      </c>
      <c r="DW3" s="242" t="n">
        <f aca="false">'Àgora Notes Competencials'!ET3</f>
        <v>0</v>
      </c>
      <c r="DX3" s="243" t="n">
        <f aca="false">'Àgora Notes Competencials'!EU3</f>
        <v>0</v>
      </c>
      <c r="DY3" s="244" t="n">
        <f aca="false">'Àgora Notes Competencials'!EW3</f>
        <v>0</v>
      </c>
      <c r="DZ3" s="245" t="n">
        <f aca="false">'Àgora Notes Competencials'!EX3</f>
        <v>0</v>
      </c>
      <c r="EA3" s="245" t="n">
        <f aca="false">'Àgora Notes Competencials'!EY3</f>
        <v>0</v>
      </c>
      <c r="EB3" s="245" t="n">
        <f aca="false">'Àgora Notes Competencials'!EZ3</f>
        <v>0</v>
      </c>
      <c r="EC3" s="246" t="n">
        <f aca="false">'Àgora Notes Competencials'!FA3</f>
        <v>0</v>
      </c>
      <c r="ED3" s="247" t="n">
        <f aca="false">'Àgora Notes Competencials'!FC3</f>
        <v>0</v>
      </c>
      <c r="EE3" s="242" t="n">
        <f aca="false">'Àgora Notes Competencials'!FD3</f>
        <v>0</v>
      </c>
      <c r="EF3" s="242" t="n">
        <f aca="false">'Àgora Notes Competencials'!FE3</f>
        <v>0</v>
      </c>
      <c r="EG3" s="242" t="n">
        <f aca="false">'Àgora Notes Competencials'!FF3</f>
        <v>0</v>
      </c>
      <c r="EH3" s="243" t="n">
        <f aca="false">'Àgora Notes Competencials'!FG3</f>
        <v>0</v>
      </c>
      <c r="EI3" s="244" t="n">
        <f aca="false">'Àgora Notes Competencials'!FI3</f>
        <v>0</v>
      </c>
      <c r="EJ3" s="245" t="n">
        <f aca="false">'Àgora Notes Competencials'!FJ3</f>
        <v>0</v>
      </c>
      <c r="EK3" s="245" t="n">
        <f aca="false">'Àgora Notes Competencials'!FK3</f>
        <v>0</v>
      </c>
      <c r="EL3" s="245" t="n">
        <f aca="false">'Àgora Notes Competencials'!FL3</f>
        <v>0</v>
      </c>
      <c r="EM3" s="249" t="n">
        <f aca="false">'Àgora Notes Competencials'!FM3</f>
        <v>0</v>
      </c>
    </row>
    <row r="4" customFormat="false" ht="19.5" hidden="false" customHeight="true" outlineLevel="0" collapsed="false">
      <c r="A4" s="240"/>
      <c r="B4" s="240"/>
      <c r="C4" s="240"/>
      <c r="D4" s="241"/>
      <c r="E4" s="242"/>
      <c r="F4" s="242"/>
      <c r="G4" s="242"/>
      <c r="H4" s="243"/>
      <c r="I4" s="244"/>
      <c r="J4" s="245"/>
      <c r="K4" s="245"/>
      <c r="L4" s="245"/>
      <c r="M4" s="246"/>
      <c r="N4" s="247"/>
      <c r="O4" s="242"/>
      <c r="P4" s="242"/>
      <c r="Q4" s="242"/>
      <c r="R4" s="243"/>
      <c r="S4" s="244"/>
      <c r="T4" s="245"/>
      <c r="U4" s="245"/>
      <c r="V4" s="245"/>
      <c r="W4" s="248"/>
      <c r="X4" s="241"/>
      <c r="Y4" s="242"/>
      <c r="Z4" s="242"/>
      <c r="AA4" s="242"/>
      <c r="AB4" s="243"/>
      <c r="AC4" s="244"/>
      <c r="AD4" s="245"/>
      <c r="AE4" s="245"/>
      <c r="AF4" s="245"/>
      <c r="AG4" s="246"/>
      <c r="AH4" s="247"/>
      <c r="AI4" s="242"/>
      <c r="AJ4" s="242"/>
      <c r="AK4" s="242"/>
      <c r="AL4" s="243"/>
      <c r="AM4" s="244"/>
      <c r="AN4" s="245"/>
      <c r="AO4" s="245"/>
      <c r="AP4" s="245"/>
      <c r="AQ4" s="248"/>
      <c r="AR4" s="241"/>
      <c r="AS4" s="242"/>
      <c r="AT4" s="242"/>
      <c r="AU4" s="242"/>
      <c r="AV4" s="243"/>
      <c r="AW4" s="244"/>
      <c r="AX4" s="245"/>
      <c r="AY4" s="245"/>
      <c r="AZ4" s="245"/>
      <c r="BA4" s="246"/>
      <c r="BB4" s="247"/>
      <c r="BC4" s="242"/>
      <c r="BD4" s="242"/>
      <c r="BE4" s="242"/>
      <c r="BF4" s="243"/>
      <c r="BG4" s="244"/>
      <c r="BH4" s="245"/>
      <c r="BI4" s="245"/>
      <c r="BJ4" s="245"/>
      <c r="BK4" s="248"/>
      <c r="BL4" s="241"/>
      <c r="BM4" s="242"/>
      <c r="BN4" s="242"/>
      <c r="BO4" s="242"/>
      <c r="BP4" s="243"/>
      <c r="BQ4" s="244"/>
      <c r="BR4" s="245"/>
      <c r="BS4" s="245"/>
      <c r="BT4" s="245"/>
      <c r="BU4" s="246"/>
      <c r="BV4" s="247"/>
      <c r="BW4" s="242"/>
      <c r="BX4" s="242"/>
      <c r="BY4" s="242"/>
      <c r="BZ4" s="243"/>
      <c r="CA4" s="244"/>
      <c r="CB4" s="245"/>
      <c r="CC4" s="245"/>
      <c r="CD4" s="245"/>
      <c r="CE4" s="248"/>
      <c r="CF4" s="241"/>
      <c r="CG4" s="242"/>
      <c r="CH4" s="242"/>
      <c r="CI4" s="242"/>
      <c r="CJ4" s="243"/>
      <c r="CK4" s="244"/>
      <c r="CL4" s="245"/>
      <c r="CM4" s="245"/>
      <c r="CN4" s="245"/>
      <c r="CO4" s="246"/>
      <c r="CP4" s="247"/>
      <c r="CQ4" s="242"/>
      <c r="CR4" s="242"/>
      <c r="CS4" s="242"/>
      <c r="CT4" s="243"/>
      <c r="CU4" s="244"/>
      <c r="CV4" s="245"/>
      <c r="CW4" s="245"/>
      <c r="CX4" s="245"/>
      <c r="CY4" s="248"/>
      <c r="CZ4" s="241"/>
      <c r="DA4" s="242"/>
      <c r="DB4" s="242"/>
      <c r="DC4" s="242"/>
      <c r="DD4" s="243"/>
      <c r="DE4" s="244"/>
      <c r="DF4" s="245"/>
      <c r="DG4" s="245"/>
      <c r="DH4" s="245"/>
      <c r="DI4" s="246"/>
      <c r="DJ4" s="247"/>
      <c r="DK4" s="242"/>
      <c r="DL4" s="242"/>
      <c r="DM4" s="242"/>
      <c r="DN4" s="243"/>
      <c r="DO4" s="244"/>
      <c r="DP4" s="245"/>
      <c r="DQ4" s="245"/>
      <c r="DR4" s="245"/>
      <c r="DS4" s="248"/>
      <c r="DT4" s="241"/>
      <c r="DU4" s="242"/>
      <c r="DV4" s="242"/>
      <c r="DW4" s="242"/>
      <c r="DX4" s="243"/>
      <c r="DY4" s="244"/>
      <c r="DZ4" s="245"/>
      <c r="EA4" s="245"/>
      <c r="EB4" s="245"/>
      <c r="EC4" s="246"/>
      <c r="ED4" s="247"/>
      <c r="EE4" s="242"/>
      <c r="EF4" s="242"/>
      <c r="EG4" s="242"/>
      <c r="EH4" s="243"/>
      <c r="EI4" s="244"/>
      <c r="EJ4" s="245"/>
      <c r="EK4" s="245"/>
      <c r="EL4" s="245"/>
      <c r="EM4" s="249"/>
    </row>
    <row r="5" customFormat="false" ht="17.25" hidden="false" customHeight="true" outlineLevel="0" collapsed="false">
      <c r="A5" s="250" t="s">
        <v>214</v>
      </c>
      <c r="B5" s="250"/>
      <c r="C5" s="251" t="s">
        <v>215</v>
      </c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3"/>
      <c r="O5" s="253"/>
      <c r="P5" s="253"/>
      <c r="Q5" s="253"/>
      <c r="R5" s="253"/>
      <c r="S5" s="254"/>
      <c r="T5" s="254"/>
      <c r="U5" s="254"/>
      <c r="V5" s="254"/>
      <c r="W5" s="254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3"/>
      <c r="AI5" s="253"/>
      <c r="AJ5" s="253"/>
      <c r="AK5" s="253"/>
      <c r="AL5" s="253"/>
      <c r="AM5" s="254"/>
      <c r="AN5" s="254"/>
      <c r="AO5" s="254"/>
      <c r="AP5" s="254"/>
      <c r="AQ5" s="254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3"/>
      <c r="BC5" s="253"/>
      <c r="BD5" s="253"/>
      <c r="BE5" s="253"/>
      <c r="BF5" s="253"/>
      <c r="BG5" s="254"/>
      <c r="BH5" s="254"/>
      <c r="BI5" s="254"/>
      <c r="BJ5" s="254"/>
      <c r="BK5" s="254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3"/>
      <c r="BW5" s="253"/>
      <c r="BX5" s="253"/>
      <c r="BY5" s="253"/>
      <c r="BZ5" s="253"/>
      <c r="CA5" s="254"/>
      <c r="CB5" s="254"/>
      <c r="CC5" s="254"/>
      <c r="CD5" s="254"/>
      <c r="CE5" s="254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3"/>
      <c r="CQ5" s="253"/>
      <c r="CR5" s="253"/>
      <c r="CS5" s="253"/>
      <c r="CT5" s="253"/>
      <c r="CU5" s="254"/>
      <c r="CV5" s="254"/>
      <c r="CW5" s="254"/>
      <c r="CX5" s="254"/>
      <c r="CY5" s="254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3"/>
      <c r="DK5" s="253"/>
      <c r="DL5" s="253"/>
      <c r="DM5" s="253"/>
      <c r="DN5" s="253"/>
      <c r="DO5" s="254"/>
      <c r="DP5" s="254"/>
      <c r="DQ5" s="254"/>
      <c r="DR5" s="254"/>
      <c r="DS5" s="254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3"/>
      <c r="EE5" s="253"/>
      <c r="EF5" s="253"/>
      <c r="EG5" s="253"/>
      <c r="EH5" s="253"/>
      <c r="EI5" s="254"/>
      <c r="EJ5" s="254"/>
      <c r="EK5" s="254"/>
      <c r="EL5" s="254"/>
      <c r="EM5" s="254"/>
    </row>
    <row r="6" customFormat="false" ht="15" hidden="false" customHeight="true" outlineLevel="0" collapsed="false">
      <c r="A6" s="250"/>
      <c r="B6" s="250"/>
      <c r="C6" s="251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6"/>
      <c r="O6" s="256"/>
      <c r="P6" s="256"/>
      <c r="Q6" s="256"/>
      <c r="R6" s="256"/>
      <c r="S6" s="257"/>
      <c r="T6" s="257"/>
      <c r="U6" s="257"/>
      <c r="V6" s="257"/>
      <c r="W6" s="257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6"/>
      <c r="AI6" s="256"/>
      <c r="AJ6" s="256"/>
      <c r="AK6" s="256"/>
      <c r="AL6" s="256"/>
      <c r="AM6" s="257"/>
      <c r="AN6" s="257"/>
      <c r="AO6" s="257"/>
      <c r="AP6" s="257"/>
      <c r="AQ6" s="257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6"/>
      <c r="BC6" s="256"/>
      <c r="BD6" s="256"/>
      <c r="BE6" s="256"/>
      <c r="BF6" s="256"/>
      <c r="BG6" s="257"/>
      <c r="BH6" s="257"/>
      <c r="BI6" s="257"/>
      <c r="BJ6" s="257"/>
      <c r="BK6" s="257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6"/>
      <c r="BW6" s="256"/>
      <c r="BX6" s="256"/>
      <c r="BY6" s="256"/>
      <c r="BZ6" s="256"/>
      <c r="CA6" s="257"/>
      <c r="CB6" s="257"/>
      <c r="CC6" s="257"/>
      <c r="CD6" s="257"/>
      <c r="CE6" s="257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6"/>
      <c r="CQ6" s="256"/>
      <c r="CR6" s="256"/>
      <c r="CS6" s="256"/>
      <c r="CT6" s="256"/>
      <c r="CU6" s="257"/>
      <c r="CV6" s="257"/>
      <c r="CW6" s="257"/>
      <c r="CX6" s="257"/>
      <c r="CY6" s="257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6"/>
      <c r="DK6" s="256"/>
      <c r="DL6" s="256"/>
      <c r="DM6" s="256"/>
      <c r="DN6" s="256"/>
      <c r="DO6" s="257"/>
      <c r="DP6" s="257"/>
      <c r="DQ6" s="257"/>
      <c r="DR6" s="257"/>
      <c r="DS6" s="257"/>
      <c r="DT6" s="255"/>
      <c r="DU6" s="255"/>
      <c r="DV6" s="255"/>
      <c r="DW6" s="255"/>
      <c r="DX6" s="255"/>
      <c r="DY6" s="255"/>
      <c r="DZ6" s="255"/>
      <c r="EA6" s="255"/>
      <c r="EB6" s="255"/>
      <c r="EC6" s="255"/>
      <c r="ED6" s="256"/>
      <c r="EE6" s="256"/>
      <c r="EF6" s="256"/>
      <c r="EG6" s="256"/>
      <c r="EH6" s="256"/>
      <c r="EI6" s="257"/>
      <c r="EJ6" s="257"/>
      <c r="EK6" s="257"/>
      <c r="EL6" s="257"/>
      <c r="EM6" s="257"/>
    </row>
    <row r="7" customFormat="false" ht="15" hidden="false" customHeight="true" outlineLevel="0" collapsed="false">
      <c r="A7" s="250"/>
      <c r="B7" s="250"/>
      <c r="C7" s="258" t="s">
        <v>216</v>
      </c>
      <c r="D7" s="259"/>
      <c r="E7" s="259"/>
      <c r="F7" s="259"/>
      <c r="G7" s="259"/>
      <c r="H7" s="259"/>
      <c r="I7" s="260"/>
      <c r="J7" s="260"/>
      <c r="K7" s="260"/>
      <c r="L7" s="260"/>
      <c r="M7" s="260"/>
      <c r="N7" s="261"/>
      <c r="O7" s="261"/>
      <c r="P7" s="261"/>
      <c r="Q7" s="261"/>
      <c r="R7" s="261"/>
      <c r="S7" s="262"/>
      <c r="T7" s="262"/>
      <c r="U7" s="262"/>
      <c r="V7" s="262"/>
      <c r="W7" s="262"/>
      <c r="X7" s="259"/>
      <c r="Y7" s="259"/>
      <c r="Z7" s="259"/>
      <c r="AA7" s="259"/>
      <c r="AB7" s="259"/>
      <c r="AC7" s="260"/>
      <c r="AD7" s="260"/>
      <c r="AE7" s="260"/>
      <c r="AF7" s="260"/>
      <c r="AG7" s="260"/>
      <c r="AH7" s="261"/>
      <c r="AI7" s="261"/>
      <c r="AJ7" s="261"/>
      <c r="AK7" s="261"/>
      <c r="AL7" s="261"/>
      <c r="AM7" s="262"/>
      <c r="AN7" s="262"/>
      <c r="AO7" s="262"/>
      <c r="AP7" s="262"/>
      <c r="AQ7" s="262"/>
      <c r="AR7" s="259"/>
      <c r="AS7" s="259"/>
      <c r="AT7" s="259"/>
      <c r="AU7" s="259"/>
      <c r="AV7" s="259"/>
      <c r="AW7" s="260"/>
      <c r="AX7" s="260"/>
      <c r="AY7" s="260"/>
      <c r="AZ7" s="260"/>
      <c r="BA7" s="260"/>
      <c r="BB7" s="261"/>
      <c r="BC7" s="261"/>
      <c r="BD7" s="261"/>
      <c r="BE7" s="261"/>
      <c r="BF7" s="261"/>
      <c r="BG7" s="262"/>
      <c r="BH7" s="262"/>
      <c r="BI7" s="262"/>
      <c r="BJ7" s="262"/>
      <c r="BK7" s="262"/>
      <c r="BL7" s="259"/>
      <c r="BM7" s="259"/>
      <c r="BN7" s="259"/>
      <c r="BO7" s="259"/>
      <c r="BP7" s="259"/>
      <c r="BQ7" s="260"/>
      <c r="BR7" s="260"/>
      <c r="BS7" s="260"/>
      <c r="BT7" s="260"/>
      <c r="BU7" s="260"/>
      <c r="BV7" s="261"/>
      <c r="BW7" s="261"/>
      <c r="BX7" s="261"/>
      <c r="BY7" s="261"/>
      <c r="BZ7" s="261"/>
      <c r="CA7" s="262"/>
      <c r="CB7" s="262"/>
      <c r="CC7" s="262"/>
      <c r="CD7" s="262"/>
      <c r="CE7" s="262"/>
      <c r="CF7" s="259"/>
      <c r="CG7" s="259"/>
      <c r="CH7" s="259"/>
      <c r="CI7" s="259"/>
      <c r="CJ7" s="259"/>
      <c r="CK7" s="260"/>
      <c r="CL7" s="260"/>
      <c r="CM7" s="260"/>
      <c r="CN7" s="260"/>
      <c r="CO7" s="260"/>
      <c r="CP7" s="261"/>
      <c r="CQ7" s="261"/>
      <c r="CR7" s="261"/>
      <c r="CS7" s="261"/>
      <c r="CT7" s="261"/>
      <c r="CU7" s="262"/>
      <c r="CV7" s="262"/>
      <c r="CW7" s="262"/>
      <c r="CX7" s="262"/>
      <c r="CY7" s="262"/>
      <c r="CZ7" s="259"/>
      <c r="DA7" s="259"/>
      <c r="DB7" s="259"/>
      <c r="DC7" s="259"/>
      <c r="DD7" s="259"/>
      <c r="DE7" s="260"/>
      <c r="DF7" s="260"/>
      <c r="DG7" s="260"/>
      <c r="DH7" s="260"/>
      <c r="DI7" s="260"/>
      <c r="DJ7" s="261"/>
      <c r="DK7" s="261"/>
      <c r="DL7" s="261"/>
      <c r="DM7" s="261"/>
      <c r="DN7" s="261"/>
      <c r="DO7" s="262"/>
      <c r="DP7" s="262"/>
      <c r="DQ7" s="262"/>
      <c r="DR7" s="262"/>
      <c r="DS7" s="262"/>
      <c r="DT7" s="259"/>
      <c r="DU7" s="259"/>
      <c r="DV7" s="259"/>
      <c r="DW7" s="259"/>
      <c r="DX7" s="259"/>
      <c r="DY7" s="260"/>
      <c r="DZ7" s="260"/>
      <c r="EA7" s="260"/>
      <c r="EB7" s="260"/>
      <c r="EC7" s="260"/>
      <c r="ED7" s="261"/>
      <c r="EE7" s="261"/>
      <c r="EF7" s="261"/>
      <c r="EG7" s="261"/>
      <c r="EH7" s="261"/>
      <c r="EI7" s="262"/>
      <c r="EJ7" s="262"/>
      <c r="EK7" s="262"/>
      <c r="EL7" s="262"/>
      <c r="EM7" s="262"/>
    </row>
    <row r="8" customFormat="false" ht="15.75" hidden="false" customHeight="false" outlineLevel="0" collapsed="false">
      <c r="A8" s="250"/>
      <c r="B8" s="250"/>
      <c r="C8" s="258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3"/>
      <c r="O8" s="263"/>
      <c r="P8" s="263"/>
      <c r="Q8" s="263"/>
      <c r="R8" s="263"/>
      <c r="S8" s="264"/>
      <c r="T8" s="264"/>
      <c r="U8" s="264"/>
      <c r="V8" s="264"/>
      <c r="W8" s="264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3"/>
      <c r="AI8" s="263"/>
      <c r="AJ8" s="263"/>
      <c r="AK8" s="263"/>
      <c r="AL8" s="263"/>
      <c r="AM8" s="264"/>
      <c r="AN8" s="264"/>
      <c r="AO8" s="264"/>
      <c r="AP8" s="264"/>
      <c r="AQ8" s="264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3"/>
      <c r="BC8" s="263"/>
      <c r="BD8" s="263"/>
      <c r="BE8" s="263"/>
      <c r="BF8" s="263"/>
      <c r="BG8" s="264"/>
      <c r="BH8" s="264"/>
      <c r="BI8" s="264"/>
      <c r="BJ8" s="264"/>
      <c r="BK8" s="264"/>
      <c r="BL8" s="260"/>
      <c r="BM8" s="260"/>
      <c r="BN8" s="260"/>
      <c r="BO8" s="260"/>
      <c r="BP8" s="260"/>
      <c r="BQ8" s="260"/>
      <c r="BR8" s="260"/>
      <c r="BS8" s="260"/>
      <c r="BT8" s="260"/>
      <c r="BU8" s="260"/>
      <c r="BV8" s="263"/>
      <c r="BW8" s="263"/>
      <c r="BX8" s="263"/>
      <c r="BY8" s="263"/>
      <c r="BZ8" s="263"/>
      <c r="CA8" s="264"/>
      <c r="CB8" s="264"/>
      <c r="CC8" s="264"/>
      <c r="CD8" s="264"/>
      <c r="CE8" s="264"/>
      <c r="CF8" s="260"/>
      <c r="CG8" s="260"/>
      <c r="CH8" s="260"/>
      <c r="CI8" s="260"/>
      <c r="CJ8" s="260"/>
      <c r="CK8" s="260"/>
      <c r="CL8" s="260"/>
      <c r="CM8" s="260"/>
      <c r="CN8" s="260"/>
      <c r="CO8" s="260"/>
      <c r="CP8" s="263"/>
      <c r="CQ8" s="263"/>
      <c r="CR8" s="263"/>
      <c r="CS8" s="263"/>
      <c r="CT8" s="263"/>
      <c r="CU8" s="264"/>
      <c r="CV8" s="264"/>
      <c r="CW8" s="264"/>
      <c r="CX8" s="264"/>
      <c r="CY8" s="264"/>
      <c r="CZ8" s="260"/>
      <c r="DA8" s="260"/>
      <c r="DB8" s="260"/>
      <c r="DC8" s="260"/>
      <c r="DD8" s="260"/>
      <c r="DE8" s="260"/>
      <c r="DF8" s="260"/>
      <c r="DG8" s="260"/>
      <c r="DH8" s="260"/>
      <c r="DI8" s="260"/>
      <c r="DJ8" s="263"/>
      <c r="DK8" s="263"/>
      <c r="DL8" s="263"/>
      <c r="DM8" s="263"/>
      <c r="DN8" s="263"/>
      <c r="DO8" s="264"/>
      <c r="DP8" s="264"/>
      <c r="DQ8" s="264"/>
      <c r="DR8" s="264"/>
      <c r="DS8" s="264"/>
      <c r="DT8" s="260"/>
      <c r="DU8" s="260"/>
      <c r="DV8" s="260"/>
      <c r="DW8" s="260"/>
      <c r="DX8" s="260"/>
      <c r="DY8" s="260"/>
      <c r="DZ8" s="260"/>
      <c r="EA8" s="260"/>
      <c r="EB8" s="260"/>
      <c r="EC8" s="260"/>
      <c r="ED8" s="263"/>
      <c r="EE8" s="263"/>
      <c r="EF8" s="263"/>
      <c r="EG8" s="263"/>
      <c r="EH8" s="263"/>
      <c r="EI8" s="264"/>
      <c r="EJ8" s="264"/>
      <c r="EK8" s="264"/>
      <c r="EL8" s="264"/>
      <c r="EM8" s="264"/>
    </row>
    <row r="9" customFormat="false" ht="15" hidden="false" customHeight="true" outlineLevel="0" collapsed="false">
      <c r="A9" s="250"/>
      <c r="B9" s="250"/>
      <c r="C9" s="258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6"/>
      <c r="O9" s="266"/>
      <c r="P9" s="266"/>
      <c r="Q9" s="266"/>
      <c r="R9" s="266"/>
      <c r="S9" s="267"/>
      <c r="T9" s="267"/>
      <c r="U9" s="267"/>
      <c r="V9" s="267"/>
      <c r="W9" s="267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8"/>
      <c r="AI9" s="268"/>
      <c r="AJ9" s="268"/>
      <c r="AK9" s="268"/>
      <c r="AL9" s="268"/>
      <c r="AM9" s="267"/>
      <c r="AN9" s="267"/>
      <c r="AO9" s="267"/>
      <c r="AP9" s="267"/>
      <c r="AQ9" s="267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8"/>
      <c r="BC9" s="268"/>
      <c r="BD9" s="268"/>
      <c r="BE9" s="268"/>
      <c r="BF9" s="268"/>
      <c r="BG9" s="269"/>
      <c r="BH9" s="269"/>
      <c r="BI9" s="269"/>
      <c r="BJ9" s="269"/>
      <c r="BK9" s="269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8"/>
      <c r="BW9" s="268"/>
      <c r="BX9" s="268"/>
      <c r="BY9" s="268"/>
      <c r="BZ9" s="268"/>
      <c r="CA9" s="269"/>
      <c r="CB9" s="269"/>
      <c r="CC9" s="269"/>
      <c r="CD9" s="269"/>
      <c r="CE9" s="269"/>
      <c r="CF9" s="270"/>
      <c r="CG9" s="270"/>
      <c r="CH9" s="270"/>
      <c r="CI9" s="270"/>
      <c r="CJ9" s="270"/>
      <c r="CK9" s="265"/>
      <c r="CL9" s="265"/>
      <c r="CM9" s="265"/>
      <c r="CN9" s="265"/>
      <c r="CO9" s="265"/>
      <c r="CP9" s="268"/>
      <c r="CQ9" s="268"/>
      <c r="CR9" s="268"/>
      <c r="CS9" s="268"/>
      <c r="CT9" s="268"/>
      <c r="CU9" s="269"/>
      <c r="CV9" s="269"/>
      <c r="CW9" s="269"/>
      <c r="CX9" s="269"/>
      <c r="CY9" s="269"/>
      <c r="CZ9" s="270"/>
      <c r="DA9" s="270"/>
      <c r="DB9" s="270"/>
      <c r="DC9" s="270"/>
      <c r="DD9" s="270"/>
      <c r="DE9" s="270"/>
      <c r="DF9" s="270"/>
      <c r="DG9" s="270"/>
      <c r="DH9" s="270"/>
      <c r="DI9" s="270"/>
      <c r="DJ9" s="268"/>
      <c r="DK9" s="268"/>
      <c r="DL9" s="268"/>
      <c r="DM9" s="268"/>
      <c r="DN9" s="268"/>
      <c r="DO9" s="269"/>
      <c r="DP9" s="269"/>
      <c r="DQ9" s="269"/>
      <c r="DR9" s="269"/>
      <c r="DS9" s="269"/>
      <c r="DT9" s="270"/>
      <c r="DU9" s="270"/>
      <c r="DV9" s="270"/>
      <c r="DW9" s="270"/>
      <c r="DX9" s="270"/>
      <c r="DY9" s="270"/>
      <c r="DZ9" s="270"/>
      <c r="EA9" s="270"/>
      <c r="EB9" s="270"/>
      <c r="EC9" s="270"/>
      <c r="ED9" s="266"/>
      <c r="EE9" s="266"/>
      <c r="EF9" s="266"/>
      <c r="EG9" s="266"/>
      <c r="EH9" s="266"/>
      <c r="EI9" s="267"/>
      <c r="EJ9" s="267"/>
      <c r="EK9" s="267"/>
      <c r="EL9" s="267"/>
      <c r="EM9" s="267"/>
    </row>
    <row r="10" customFormat="false" ht="15.75" hidden="false" customHeight="true" outlineLevel="0" collapsed="false">
      <c r="A10" s="271" t="s">
        <v>217</v>
      </c>
      <c r="B10" s="272" t="s">
        <v>218</v>
      </c>
      <c r="C10" s="273" t="s">
        <v>219</v>
      </c>
      <c r="D10" s="274"/>
      <c r="E10" s="274"/>
      <c r="F10" s="274"/>
      <c r="G10" s="274"/>
      <c r="H10" s="274"/>
      <c r="I10" s="275"/>
      <c r="J10" s="275"/>
      <c r="K10" s="275"/>
      <c r="L10" s="275"/>
      <c r="M10" s="275"/>
      <c r="N10" s="276"/>
      <c r="O10" s="276"/>
      <c r="P10" s="276"/>
      <c r="Q10" s="276"/>
      <c r="R10" s="276"/>
      <c r="S10" s="277"/>
      <c r="T10" s="277"/>
      <c r="U10" s="277"/>
      <c r="V10" s="277"/>
      <c r="W10" s="277"/>
      <c r="X10" s="278"/>
      <c r="Y10" s="278"/>
      <c r="Z10" s="278"/>
      <c r="AA10" s="278"/>
      <c r="AB10" s="278"/>
      <c r="AC10" s="279"/>
      <c r="AD10" s="279"/>
      <c r="AE10" s="279"/>
      <c r="AF10" s="279"/>
      <c r="AG10" s="279"/>
      <c r="AH10" s="276"/>
      <c r="AI10" s="276"/>
      <c r="AJ10" s="276"/>
      <c r="AK10" s="276"/>
      <c r="AL10" s="276"/>
      <c r="AM10" s="280"/>
      <c r="AN10" s="280"/>
      <c r="AO10" s="280"/>
      <c r="AP10" s="280"/>
      <c r="AQ10" s="280"/>
      <c r="AR10" s="278"/>
      <c r="AS10" s="278"/>
      <c r="AT10" s="278"/>
      <c r="AU10" s="278"/>
      <c r="AV10" s="278"/>
      <c r="AW10" s="279"/>
      <c r="AX10" s="279"/>
      <c r="AY10" s="279"/>
      <c r="AZ10" s="279"/>
      <c r="BA10" s="279"/>
      <c r="BB10" s="276"/>
      <c r="BC10" s="276"/>
      <c r="BD10" s="276"/>
      <c r="BE10" s="276"/>
      <c r="BF10" s="276"/>
      <c r="BG10" s="280"/>
      <c r="BH10" s="280"/>
      <c r="BI10" s="280"/>
      <c r="BJ10" s="280"/>
      <c r="BK10" s="280"/>
      <c r="BL10" s="278"/>
      <c r="BM10" s="278"/>
      <c r="BN10" s="278"/>
      <c r="BO10" s="278"/>
      <c r="BP10" s="278"/>
      <c r="BQ10" s="279"/>
      <c r="BR10" s="279"/>
      <c r="BS10" s="279"/>
      <c r="BT10" s="279"/>
      <c r="BU10" s="279"/>
      <c r="BV10" s="276"/>
      <c r="BW10" s="276"/>
      <c r="BX10" s="276"/>
      <c r="BY10" s="276"/>
      <c r="BZ10" s="276"/>
      <c r="CA10" s="280"/>
      <c r="CB10" s="280"/>
      <c r="CC10" s="280"/>
      <c r="CD10" s="280"/>
      <c r="CE10" s="280"/>
      <c r="CF10" s="278"/>
      <c r="CG10" s="278"/>
      <c r="CH10" s="278"/>
      <c r="CI10" s="278"/>
      <c r="CJ10" s="278"/>
      <c r="CK10" s="279"/>
      <c r="CL10" s="279"/>
      <c r="CM10" s="279"/>
      <c r="CN10" s="279"/>
      <c r="CO10" s="279"/>
      <c r="CP10" s="276"/>
      <c r="CQ10" s="276"/>
      <c r="CR10" s="276"/>
      <c r="CS10" s="276"/>
      <c r="CT10" s="276"/>
      <c r="CU10" s="280"/>
      <c r="CV10" s="280"/>
      <c r="CW10" s="280"/>
      <c r="CX10" s="280"/>
      <c r="CY10" s="280"/>
      <c r="CZ10" s="278"/>
      <c r="DA10" s="278"/>
      <c r="DB10" s="278"/>
      <c r="DC10" s="278"/>
      <c r="DD10" s="278"/>
      <c r="DE10" s="279"/>
      <c r="DF10" s="279"/>
      <c r="DG10" s="279"/>
      <c r="DH10" s="279"/>
      <c r="DI10" s="279"/>
      <c r="DJ10" s="276"/>
      <c r="DK10" s="276"/>
      <c r="DL10" s="276"/>
      <c r="DM10" s="276"/>
      <c r="DN10" s="276"/>
      <c r="DO10" s="280"/>
      <c r="DP10" s="280"/>
      <c r="DQ10" s="280"/>
      <c r="DR10" s="280"/>
      <c r="DS10" s="280"/>
      <c r="DT10" s="278"/>
      <c r="DU10" s="278"/>
      <c r="DV10" s="278"/>
      <c r="DW10" s="278"/>
      <c r="DX10" s="278"/>
      <c r="DY10" s="279"/>
      <c r="DZ10" s="279"/>
      <c r="EA10" s="279"/>
      <c r="EB10" s="279"/>
      <c r="EC10" s="279"/>
      <c r="ED10" s="281"/>
      <c r="EE10" s="281"/>
      <c r="EF10" s="281"/>
      <c r="EG10" s="281"/>
      <c r="EH10" s="281"/>
      <c r="EI10" s="280"/>
      <c r="EJ10" s="280"/>
      <c r="EK10" s="280"/>
      <c r="EL10" s="280"/>
      <c r="EM10" s="280"/>
    </row>
    <row r="11" customFormat="false" ht="15.75" hidden="false" customHeight="false" outlineLevel="0" collapsed="false">
      <c r="A11" s="271"/>
      <c r="B11" s="282" t="s">
        <v>220</v>
      </c>
      <c r="C11" s="283" t="s">
        <v>221</v>
      </c>
      <c r="D11" s="274"/>
      <c r="E11" s="274"/>
      <c r="F11" s="274"/>
      <c r="G11" s="274"/>
      <c r="H11" s="274"/>
      <c r="I11" s="275"/>
      <c r="J11" s="275"/>
      <c r="K11" s="275"/>
      <c r="L11" s="275"/>
      <c r="M11" s="275"/>
      <c r="N11" s="276"/>
      <c r="O11" s="276"/>
      <c r="P11" s="276"/>
      <c r="Q11" s="276"/>
      <c r="R11" s="276"/>
      <c r="S11" s="277"/>
      <c r="T11" s="277"/>
      <c r="U11" s="277"/>
      <c r="V11" s="277"/>
      <c r="W11" s="277"/>
      <c r="X11" s="278"/>
      <c r="Y11" s="278"/>
      <c r="Z11" s="278"/>
      <c r="AA11" s="278"/>
      <c r="AB11" s="278"/>
      <c r="AC11" s="279"/>
      <c r="AD11" s="279"/>
      <c r="AE11" s="279"/>
      <c r="AF11" s="279"/>
      <c r="AG11" s="279"/>
      <c r="AH11" s="276"/>
      <c r="AI11" s="276"/>
      <c r="AJ11" s="276"/>
      <c r="AK11" s="276"/>
      <c r="AL11" s="276"/>
      <c r="AM11" s="280"/>
      <c r="AN11" s="280"/>
      <c r="AO11" s="280"/>
      <c r="AP11" s="280"/>
      <c r="AQ11" s="280"/>
      <c r="AR11" s="278"/>
      <c r="AS11" s="278"/>
      <c r="AT11" s="278"/>
      <c r="AU11" s="278"/>
      <c r="AV11" s="278"/>
      <c r="AW11" s="279"/>
      <c r="AX11" s="279"/>
      <c r="AY11" s="279"/>
      <c r="AZ11" s="279"/>
      <c r="BA11" s="279"/>
      <c r="BB11" s="276"/>
      <c r="BC11" s="276"/>
      <c r="BD11" s="276"/>
      <c r="BE11" s="276"/>
      <c r="BF11" s="276"/>
      <c r="BG11" s="280"/>
      <c r="BH11" s="280"/>
      <c r="BI11" s="280"/>
      <c r="BJ11" s="280"/>
      <c r="BK11" s="280"/>
      <c r="BL11" s="278"/>
      <c r="BM11" s="278"/>
      <c r="BN11" s="278"/>
      <c r="BO11" s="278"/>
      <c r="BP11" s="278"/>
      <c r="BQ11" s="279"/>
      <c r="BR11" s="279"/>
      <c r="BS11" s="279"/>
      <c r="BT11" s="279"/>
      <c r="BU11" s="279"/>
      <c r="BV11" s="276"/>
      <c r="BW11" s="276"/>
      <c r="BX11" s="276"/>
      <c r="BY11" s="276"/>
      <c r="BZ11" s="276"/>
      <c r="CA11" s="280"/>
      <c r="CB11" s="280"/>
      <c r="CC11" s="280"/>
      <c r="CD11" s="280"/>
      <c r="CE11" s="280"/>
      <c r="CF11" s="278"/>
      <c r="CG11" s="278"/>
      <c r="CH11" s="278"/>
      <c r="CI11" s="278"/>
      <c r="CJ11" s="278"/>
      <c r="CK11" s="279"/>
      <c r="CL11" s="279"/>
      <c r="CM11" s="279"/>
      <c r="CN11" s="279"/>
      <c r="CO11" s="279"/>
      <c r="CP11" s="276"/>
      <c r="CQ11" s="276"/>
      <c r="CR11" s="276"/>
      <c r="CS11" s="276"/>
      <c r="CT11" s="276"/>
      <c r="CU11" s="280"/>
      <c r="CV11" s="280"/>
      <c r="CW11" s="280"/>
      <c r="CX11" s="280"/>
      <c r="CY11" s="280"/>
      <c r="CZ11" s="278"/>
      <c r="DA11" s="278"/>
      <c r="DB11" s="278"/>
      <c r="DC11" s="278"/>
      <c r="DD11" s="278"/>
      <c r="DE11" s="279"/>
      <c r="DF11" s="279"/>
      <c r="DG11" s="279"/>
      <c r="DH11" s="279"/>
      <c r="DI11" s="279"/>
      <c r="DJ11" s="276"/>
      <c r="DK11" s="276"/>
      <c r="DL11" s="276"/>
      <c r="DM11" s="276"/>
      <c r="DN11" s="276"/>
      <c r="DO11" s="280"/>
      <c r="DP11" s="280"/>
      <c r="DQ11" s="280"/>
      <c r="DR11" s="280"/>
      <c r="DS11" s="280"/>
      <c r="DT11" s="278"/>
      <c r="DU11" s="278"/>
      <c r="DV11" s="278"/>
      <c r="DW11" s="278"/>
      <c r="DX11" s="278"/>
      <c r="DY11" s="279"/>
      <c r="DZ11" s="279"/>
      <c r="EA11" s="279"/>
      <c r="EB11" s="279"/>
      <c r="EC11" s="279"/>
      <c r="ED11" s="281"/>
      <c r="EE11" s="281"/>
      <c r="EF11" s="281"/>
      <c r="EG11" s="281"/>
      <c r="EH11" s="281"/>
      <c r="EI11" s="280"/>
      <c r="EJ11" s="280"/>
      <c r="EK11" s="280"/>
      <c r="EL11" s="280"/>
      <c r="EM11" s="280"/>
    </row>
    <row r="12" customFormat="false" ht="15.75" hidden="false" customHeight="false" outlineLevel="0" collapsed="false">
      <c r="A12" s="271"/>
      <c r="B12" s="282" t="s">
        <v>222</v>
      </c>
      <c r="C12" s="283" t="s">
        <v>223</v>
      </c>
      <c r="D12" s="274"/>
      <c r="E12" s="274"/>
      <c r="F12" s="274"/>
      <c r="G12" s="274"/>
      <c r="H12" s="274"/>
      <c r="I12" s="275"/>
      <c r="J12" s="275"/>
      <c r="K12" s="275"/>
      <c r="L12" s="275"/>
      <c r="M12" s="275"/>
      <c r="N12" s="276"/>
      <c r="O12" s="276"/>
      <c r="P12" s="276"/>
      <c r="Q12" s="276"/>
      <c r="R12" s="276"/>
      <c r="S12" s="277"/>
      <c r="T12" s="277"/>
      <c r="U12" s="277"/>
      <c r="V12" s="277"/>
      <c r="W12" s="277"/>
      <c r="X12" s="278"/>
      <c r="Y12" s="278"/>
      <c r="Z12" s="278"/>
      <c r="AA12" s="278"/>
      <c r="AB12" s="278"/>
      <c r="AC12" s="279"/>
      <c r="AD12" s="279"/>
      <c r="AE12" s="279"/>
      <c r="AF12" s="279"/>
      <c r="AG12" s="279"/>
      <c r="AH12" s="276"/>
      <c r="AI12" s="276"/>
      <c r="AJ12" s="276"/>
      <c r="AK12" s="276"/>
      <c r="AL12" s="276"/>
      <c r="AM12" s="280"/>
      <c r="AN12" s="280"/>
      <c r="AO12" s="280"/>
      <c r="AP12" s="280"/>
      <c r="AQ12" s="280"/>
      <c r="AR12" s="278"/>
      <c r="AS12" s="278"/>
      <c r="AT12" s="278"/>
      <c r="AU12" s="278"/>
      <c r="AV12" s="278"/>
      <c r="AW12" s="279"/>
      <c r="AX12" s="279"/>
      <c r="AY12" s="279"/>
      <c r="AZ12" s="279"/>
      <c r="BA12" s="279"/>
      <c r="BB12" s="276"/>
      <c r="BC12" s="276"/>
      <c r="BD12" s="276"/>
      <c r="BE12" s="276"/>
      <c r="BF12" s="276"/>
      <c r="BG12" s="280"/>
      <c r="BH12" s="280"/>
      <c r="BI12" s="280"/>
      <c r="BJ12" s="280"/>
      <c r="BK12" s="280"/>
      <c r="BL12" s="278"/>
      <c r="BM12" s="278"/>
      <c r="BN12" s="278"/>
      <c r="BO12" s="278"/>
      <c r="BP12" s="278"/>
      <c r="BQ12" s="279"/>
      <c r="BR12" s="279"/>
      <c r="BS12" s="279"/>
      <c r="BT12" s="279"/>
      <c r="BU12" s="279"/>
      <c r="BV12" s="276"/>
      <c r="BW12" s="276"/>
      <c r="BX12" s="276"/>
      <c r="BY12" s="276"/>
      <c r="BZ12" s="276"/>
      <c r="CA12" s="280"/>
      <c r="CB12" s="280"/>
      <c r="CC12" s="280"/>
      <c r="CD12" s="280"/>
      <c r="CE12" s="280"/>
      <c r="CF12" s="278"/>
      <c r="CG12" s="278"/>
      <c r="CH12" s="278"/>
      <c r="CI12" s="278"/>
      <c r="CJ12" s="278"/>
      <c r="CK12" s="279"/>
      <c r="CL12" s="279"/>
      <c r="CM12" s="279"/>
      <c r="CN12" s="279"/>
      <c r="CO12" s="279"/>
      <c r="CP12" s="276"/>
      <c r="CQ12" s="276"/>
      <c r="CR12" s="276"/>
      <c r="CS12" s="276"/>
      <c r="CT12" s="276"/>
      <c r="CU12" s="280"/>
      <c r="CV12" s="280"/>
      <c r="CW12" s="280"/>
      <c r="CX12" s="280"/>
      <c r="CY12" s="280"/>
      <c r="CZ12" s="278"/>
      <c r="DA12" s="278"/>
      <c r="DB12" s="278"/>
      <c r="DC12" s="278"/>
      <c r="DD12" s="278"/>
      <c r="DE12" s="279"/>
      <c r="DF12" s="279"/>
      <c r="DG12" s="279"/>
      <c r="DH12" s="279"/>
      <c r="DI12" s="279"/>
      <c r="DJ12" s="276"/>
      <c r="DK12" s="276"/>
      <c r="DL12" s="276"/>
      <c r="DM12" s="276"/>
      <c r="DN12" s="276"/>
      <c r="DO12" s="280"/>
      <c r="DP12" s="280"/>
      <c r="DQ12" s="280"/>
      <c r="DR12" s="280"/>
      <c r="DS12" s="280"/>
      <c r="DT12" s="278"/>
      <c r="DU12" s="278"/>
      <c r="DV12" s="278"/>
      <c r="DW12" s="278"/>
      <c r="DX12" s="278"/>
      <c r="DY12" s="279"/>
      <c r="DZ12" s="279"/>
      <c r="EA12" s="279"/>
      <c r="EB12" s="279"/>
      <c r="EC12" s="279"/>
      <c r="ED12" s="281"/>
      <c r="EE12" s="281"/>
      <c r="EF12" s="281"/>
      <c r="EG12" s="281"/>
      <c r="EH12" s="281"/>
      <c r="EI12" s="280"/>
      <c r="EJ12" s="280"/>
      <c r="EK12" s="280"/>
      <c r="EL12" s="280"/>
      <c r="EM12" s="280"/>
    </row>
    <row r="13" customFormat="false" ht="21.75" hidden="false" customHeight="true" outlineLevel="0" collapsed="false">
      <c r="A13" s="284" t="s">
        <v>224</v>
      </c>
      <c r="B13" s="285" t="s">
        <v>225</v>
      </c>
      <c r="C13" s="286" t="s">
        <v>226</v>
      </c>
      <c r="D13" s="274"/>
      <c r="E13" s="274"/>
      <c r="F13" s="274"/>
      <c r="G13" s="274"/>
      <c r="H13" s="274"/>
      <c r="I13" s="275"/>
      <c r="J13" s="275"/>
      <c r="K13" s="275"/>
      <c r="L13" s="275"/>
      <c r="M13" s="275"/>
      <c r="N13" s="276"/>
      <c r="O13" s="276"/>
      <c r="P13" s="276"/>
      <c r="Q13" s="276"/>
      <c r="R13" s="276"/>
      <c r="S13" s="277"/>
      <c r="T13" s="277"/>
      <c r="U13" s="277"/>
      <c r="V13" s="277"/>
      <c r="W13" s="277"/>
      <c r="X13" s="278"/>
      <c r="Y13" s="278"/>
      <c r="Z13" s="278"/>
      <c r="AA13" s="278"/>
      <c r="AB13" s="278"/>
      <c r="AC13" s="279"/>
      <c r="AD13" s="279"/>
      <c r="AE13" s="279"/>
      <c r="AF13" s="279"/>
      <c r="AG13" s="279"/>
      <c r="AH13" s="276"/>
      <c r="AI13" s="276"/>
      <c r="AJ13" s="276"/>
      <c r="AK13" s="276"/>
      <c r="AL13" s="276"/>
      <c r="AM13" s="280"/>
      <c r="AN13" s="280"/>
      <c r="AO13" s="280"/>
      <c r="AP13" s="280"/>
      <c r="AQ13" s="280"/>
      <c r="AR13" s="278"/>
      <c r="AS13" s="278"/>
      <c r="AT13" s="278"/>
      <c r="AU13" s="278"/>
      <c r="AV13" s="278"/>
      <c r="AW13" s="279"/>
      <c r="AX13" s="279"/>
      <c r="AY13" s="279"/>
      <c r="AZ13" s="279"/>
      <c r="BA13" s="279"/>
      <c r="BB13" s="276"/>
      <c r="BC13" s="276"/>
      <c r="BD13" s="276"/>
      <c r="BE13" s="276"/>
      <c r="BF13" s="276"/>
      <c r="BG13" s="280"/>
      <c r="BH13" s="280"/>
      <c r="BI13" s="280"/>
      <c r="BJ13" s="280"/>
      <c r="BK13" s="280"/>
      <c r="BL13" s="278"/>
      <c r="BM13" s="278"/>
      <c r="BN13" s="278"/>
      <c r="BO13" s="278"/>
      <c r="BP13" s="278"/>
      <c r="BQ13" s="279"/>
      <c r="BR13" s="279"/>
      <c r="BS13" s="279"/>
      <c r="BT13" s="279"/>
      <c r="BU13" s="279"/>
      <c r="BV13" s="276"/>
      <c r="BW13" s="276"/>
      <c r="BX13" s="276"/>
      <c r="BY13" s="276"/>
      <c r="BZ13" s="276"/>
      <c r="CA13" s="280"/>
      <c r="CB13" s="280"/>
      <c r="CC13" s="280"/>
      <c r="CD13" s="280"/>
      <c r="CE13" s="280"/>
      <c r="CF13" s="278"/>
      <c r="CG13" s="278"/>
      <c r="CH13" s="278"/>
      <c r="CI13" s="278"/>
      <c r="CJ13" s="278"/>
      <c r="CK13" s="279"/>
      <c r="CL13" s="279"/>
      <c r="CM13" s="279"/>
      <c r="CN13" s="279"/>
      <c r="CO13" s="279"/>
      <c r="CP13" s="276"/>
      <c r="CQ13" s="276"/>
      <c r="CR13" s="276"/>
      <c r="CS13" s="276"/>
      <c r="CT13" s="276"/>
      <c r="CU13" s="280"/>
      <c r="CV13" s="280"/>
      <c r="CW13" s="280"/>
      <c r="CX13" s="280"/>
      <c r="CY13" s="280"/>
      <c r="CZ13" s="278"/>
      <c r="DA13" s="278"/>
      <c r="DB13" s="278"/>
      <c r="DC13" s="278"/>
      <c r="DD13" s="278"/>
      <c r="DE13" s="279"/>
      <c r="DF13" s="279"/>
      <c r="DG13" s="279"/>
      <c r="DH13" s="279"/>
      <c r="DI13" s="279"/>
      <c r="DJ13" s="276"/>
      <c r="DK13" s="276"/>
      <c r="DL13" s="276"/>
      <c r="DM13" s="276"/>
      <c r="DN13" s="276"/>
      <c r="DO13" s="280"/>
      <c r="DP13" s="280"/>
      <c r="DQ13" s="280"/>
      <c r="DR13" s="280"/>
      <c r="DS13" s="280"/>
      <c r="DT13" s="278"/>
      <c r="DU13" s="278"/>
      <c r="DV13" s="278"/>
      <c r="DW13" s="278"/>
      <c r="DX13" s="278"/>
      <c r="DY13" s="279"/>
      <c r="DZ13" s="279"/>
      <c r="EA13" s="279"/>
      <c r="EB13" s="279"/>
      <c r="EC13" s="279"/>
      <c r="ED13" s="281"/>
      <c r="EE13" s="281"/>
      <c r="EF13" s="281"/>
      <c r="EG13" s="281"/>
      <c r="EH13" s="281"/>
      <c r="EI13" s="280"/>
      <c r="EJ13" s="280"/>
      <c r="EK13" s="280"/>
      <c r="EL13" s="280"/>
      <c r="EM13" s="280"/>
    </row>
    <row r="14" customFormat="false" ht="15.75" hidden="false" customHeight="true" outlineLevel="0" collapsed="false">
      <c r="A14" s="271" t="s">
        <v>227</v>
      </c>
      <c r="B14" s="272" t="s">
        <v>218</v>
      </c>
      <c r="C14" s="273" t="s">
        <v>228</v>
      </c>
      <c r="D14" s="278"/>
      <c r="E14" s="278"/>
      <c r="F14" s="278"/>
      <c r="G14" s="278"/>
      <c r="H14" s="278"/>
      <c r="I14" s="279"/>
      <c r="J14" s="279"/>
      <c r="K14" s="279"/>
      <c r="L14" s="279"/>
      <c r="M14" s="279"/>
      <c r="N14" s="281"/>
      <c r="O14" s="281"/>
      <c r="P14" s="281"/>
      <c r="Q14" s="281"/>
      <c r="R14" s="281"/>
      <c r="S14" s="280"/>
      <c r="T14" s="280"/>
      <c r="U14" s="280"/>
      <c r="V14" s="280"/>
      <c r="W14" s="280"/>
      <c r="X14" s="278"/>
      <c r="Y14" s="278"/>
      <c r="Z14" s="278"/>
      <c r="AA14" s="278"/>
      <c r="AB14" s="278"/>
      <c r="AC14" s="279"/>
      <c r="AD14" s="279"/>
      <c r="AE14" s="279"/>
      <c r="AF14" s="279"/>
      <c r="AG14" s="279"/>
      <c r="AH14" s="281"/>
      <c r="AI14" s="281"/>
      <c r="AJ14" s="281"/>
      <c r="AK14" s="281"/>
      <c r="AL14" s="281"/>
      <c r="AM14" s="280"/>
      <c r="AN14" s="280"/>
      <c r="AO14" s="280"/>
      <c r="AP14" s="280"/>
      <c r="AQ14" s="280"/>
      <c r="AR14" s="278"/>
      <c r="AS14" s="278"/>
      <c r="AT14" s="278"/>
      <c r="AU14" s="278"/>
      <c r="AV14" s="278"/>
      <c r="AW14" s="279"/>
      <c r="AX14" s="279"/>
      <c r="AY14" s="279"/>
      <c r="AZ14" s="279"/>
      <c r="BA14" s="279"/>
      <c r="BB14" s="281"/>
      <c r="BC14" s="281"/>
      <c r="BD14" s="281"/>
      <c r="BE14" s="281"/>
      <c r="BF14" s="281"/>
      <c r="BG14" s="280"/>
      <c r="BH14" s="280"/>
      <c r="BI14" s="280"/>
      <c r="BJ14" s="280"/>
      <c r="BK14" s="280"/>
      <c r="BL14" s="278"/>
      <c r="BM14" s="278"/>
      <c r="BN14" s="278"/>
      <c r="BO14" s="278"/>
      <c r="BP14" s="278"/>
      <c r="BQ14" s="279"/>
      <c r="BR14" s="279"/>
      <c r="BS14" s="279"/>
      <c r="BT14" s="279"/>
      <c r="BU14" s="279"/>
      <c r="BV14" s="281"/>
      <c r="BW14" s="281"/>
      <c r="BX14" s="281"/>
      <c r="BY14" s="281"/>
      <c r="BZ14" s="281"/>
      <c r="CA14" s="280"/>
      <c r="CB14" s="280"/>
      <c r="CC14" s="280"/>
      <c r="CD14" s="280"/>
      <c r="CE14" s="280"/>
      <c r="CF14" s="278"/>
      <c r="CG14" s="278"/>
      <c r="CH14" s="278"/>
      <c r="CI14" s="278"/>
      <c r="CJ14" s="278"/>
      <c r="CK14" s="279"/>
      <c r="CL14" s="279"/>
      <c r="CM14" s="279"/>
      <c r="CN14" s="279"/>
      <c r="CO14" s="279"/>
      <c r="CP14" s="281"/>
      <c r="CQ14" s="281"/>
      <c r="CR14" s="281"/>
      <c r="CS14" s="281"/>
      <c r="CT14" s="281"/>
      <c r="CU14" s="280"/>
      <c r="CV14" s="280"/>
      <c r="CW14" s="280"/>
      <c r="CX14" s="280"/>
      <c r="CY14" s="280"/>
      <c r="CZ14" s="278"/>
      <c r="DA14" s="278"/>
      <c r="DB14" s="278"/>
      <c r="DC14" s="278"/>
      <c r="DD14" s="278"/>
      <c r="DE14" s="279"/>
      <c r="DF14" s="279"/>
      <c r="DG14" s="279"/>
      <c r="DH14" s="279"/>
      <c r="DI14" s="279"/>
      <c r="DJ14" s="281"/>
      <c r="DK14" s="281"/>
      <c r="DL14" s="281"/>
      <c r="DM14" s="281"/>
      <c r="DN14" s="281"/>
      <c r="DO14" s="280"/>
      <c r="DP14" s="280"/>
      <c r="DQ14" s="280"/>
      <c r="DR14" s="280"/>
      <c r="DS14" s="280"/>
      <c r="DT14" s="278"/>
      <c r="DU14" s="278"/>
      <c r="DV14" s="278"/>
      <c r="DW14" s="278"/>
      <c r="DX14" s="278"/>
      <c r="DY14" s="279"/>
      <c r="DZ14" s="279"/>
      <c r="EA14" s="279"/>
      <c r="EB14" s="279"/>
      <c r="EC14" s="279"/>
      <c r="ED14" s="281"/>
      <c r="EE14" s="281"/>
      <c r="EF14" s="281"/>
      <c r="EG14" s="281"/>
      <c r="EH14" s="281"/>
      <c r="EI14" s="280"/>
      <c r="EJ14" s="280"/>
      <c r="EK14" s="280"/>
      <c r="EL14" s="280"/>
      <c r="EM14" s="280"/>
    </row>
    <row r="15" customFormat="false" ht="15.75" hidden="false" customHeight="false" outlineLevel="0" collapsed="false">
      <c r="A15" s="271"/>
      <c r="B15" s="282" t="s">
        <v>220</v>
      </c>
      <c r="C15" s="283" t="s">
        <v>229</v>
      </c>
      <c r="D15" s="278"/>
      <c r="E15" s="278"/>
      <c r="F15" s="278"/>
      <c r="G15" s="278"/>
      <c r="H15" s="278"/>
      <c r="I15" s="279"/>
      <c r="J15" s="279"/>
      <c r="K15" s="279"/>
      <c r="L15" s="279"/>
      <c r="M15" s="279"/>
      <c r="N15" s="281"/>
      <c r="O15" s="281"/>
      <c r="P15" s="281"/>
      <c r="Q15" s="281"/>
      <c r="R15" s="281"/>
      <c r="S15" s="280"/>
      <c r="T15" s="280"/>
      <c r="U15" s="280"/>
      <c r="V15" s="280"/>
      <c r="W15" s="280"/>
      <c r="X15" s="278"/>
      <c r="Y15" s="278"/>
      <c r="Z15" s="278"/>
      <c r="AA15" s="278"/>
      <c r="AB15" s="278"/>
      <c r="AC15" s="279"/>
      <c r="AD15" s="279"/>
      <c r="AE15" s="279"/>
      <c r="AF15" s="279"/>
      <c r="AG15" s="279"/>
      <c r="AH15" s="281"/>
      <c r="AI15" s="281"/>
      <c r="AJ15" s="281"/>
      <c r="AK15" s="281"/>
      <c r="AL15" s="281"/>
      <c r="AM15" s="280"/>
      <c r="AN15" s="280"/>
      <c r="AO15" s="280"/>
      <c r="AP15" s="280"/>
      <c r="AQ15" s="280"/>
      <c r="AR15" s="278"/>
      <c r="AS15" s="278"/>
      <c r="AT15" s="278"/>
      <c r="AU15" s="278"/>
      <c r="AV15" s="278"/>
      <c r="AW15" s="279"/>
      <c r="AX15" s="279"/>
      <c r="AY15" s="279"/>
      <c r="AZ15" s="279"/>
      <c r="BA15" s="279"/>
      <c r="BB15" s="281"/>
      <c r="BC15" s="281"/>
      <c r="BD15" s="281"/>
      <c r="BE15" s="281"/>
      <c r="BF15" s="281"/>
      <c r="BG15" s="280"/>
      <c r="BH15" s="280"/>
      <c r="BI15" s="280"/>
      <c r="BJ15" s="280"/>
      <c r="BK15" s="280"/>
      <c r="BL15" s="278"/>
      <c r="BM15" s="278"/>
      <c r="BN15" s="278"/>
      <c r="BO15" s="278"/>
      <c r="BP15" s="278"/>
      <c r="BQ15" s="279"/>
      <c r="BR15" s="279"/>
      <c r="BS15" s="279"/>
      <c r="BT15" s="279"/>
      <c r="BU15" s="279"/>
      <c r="BV15" s="281"/>
      <c r="BW15" s="281"/>
      <c r="BX15" s="281"/>
      <c r="BY15" s="281"/>
      <c r="BZ15" s="281"/>
      <c r="CA15" s="280"/>
      <c r="CB15" s="280"/>
      <c r="CC15" s="280"/>
      <c r="CD15" s="280"/>
      <c r="CE15" s="280"/>
      <c r="CF15" s="278"/>
      <c r="CG15" s="278"/>
      <c r="CH15" s="278"/>
      <c r="CI15" s="278"/>
      <c r="CJ15" s="278"/>
      <c r="CK15" s="279"/>
      <c r="CL15" s="279"/>
      <c r="CM15" s="279"/>
      <c r="CN15" s="279"/>
      <c r="CO15" s="279"/>
      <c r="CP15" s="281"/>
      <c r="CQ15" s="281"/>
      <c r="CR15" s="281"/>
      <c r="CS15" s="281"/>
      <c r="CT15" s="281"/>
      <c r="CU15" s="280"/>
      <c r="CV15" s="280"/>
      <c r="CW15" s="280"/>
      <c r="CX15" s="280"/>
      <c r="CY15" s="280"/>
      <c r="CZ15" s="278"/>
      <c r="DA15" s="278"/>
      <c r="DB15" s="278"/>
      <c r="DC15" s="278"/>
      <c r="DD15" s="278"/>
      <c r="DE15" s="279"/>
      <c r="DF15" s="279"/>
      <c r="DG15" s="279"/>
      <c r="DH15" s="279"/>
      <c r="DI15" s="279"/>
      <c r="DJ15" s="281"/>
      <c r="DK15" s="281"/>
      <c r="DL15" s="281"/>
      <c r="DM15" s="281"/>
      <c r="DN15" s="281"/>
      <c r="DO15" s="280"/>
      <c r="DP15" s="280"/>
      <c r="DQ15" s="280"/>
      <c r="DR15" s="280"/>
      <c r="DS15" s="280"/>
      <c r="DT15" s="278"/>
      <c r="DU15" s="278"/>
      <c r="DV15" s="278"/>
      <c r="DW15" s="278"/>
      <c r="DX15" s="278"/>
      <c r="DY15" s="279"/>
      <c r="DZ15" s="279"/>
      <c r="EA15" s="279"/>
      <c r="EB15" s="279"/>
      <c r="EC15" s="279"/>
      <c r="ED15" s="281"/>
      <c r="EE15" s="281"/>
      <c r="EF15" s="281"/>
      <c r="EG15" s="281"/>
      <c r="EH15" s="281"/>
      <c r="EI15" s="280"/>
      <c r="EJ15" s="280"/>
      <c r="EK15" s="280"/>
      <c r="EL15" s="280"/>
      <c r="EM15" s="280"/>
    </row>
    <row r="16" customFormat="false" ht="15.75" hidden="false" customHeight="false" outlineLevel="0" collapsed="false">
      <c r="A16" s="271"/>
      <c r="B16" s="282" t="s">
        <v>222</v>
      </c>
      <c r="C16" s="283" t="s">
        <v>230</v>
      </c>
      <c r="D16" s="278"/>
      <c r="E16" s="278"/>
      <c r="F16" s="278"/>
      <c r="G16" s="278"/>
      <c r="H16" s="278"/>
      <c r="I16" s="279"/>
      <c r="J16" s="279"/>
      <c r="K16" s="279"/>
      <c r="L16" s="279"/>
      <c r="M16" s="279"/>
      <c r="N16" s="281"/>
      <c r="O16" s="281"/>
      <c r="P16" s="281"/>
      <c r="Q16" s="281"/>
      <c r="R16" s="281"/>
      <c r="S16" s="280"/>
      <c r="T16" s="280"/>
      <c r="U16" s="280"/>
      <c r="V16" s="280"/>
      <c r="W16" s="280"/>
      <c r="X16" s="278"/>
      <c r="Y16" s="278"/>
      <c r="Z16" s="278"/>
      <c r="AA16" s="278"/>
      <c r="AB16" s="278"/>
      <c r="AC16" s="279"/>
      <c r="AD16" s="279"/>
      <c r="AE16" s="279"/>
      <c r="AF16" s="279"/>
      <c r="AG16" s="279"/>
      <c r="AH16" s="281"/>
      <c r="AI16" s="281"/>
      <c r="AJ16" s="281"/>
      <c r="AK16" s="281"/>
      <c r="AL16" s="281"/>
      <c r="AM16" s="280"/>
      <c r="AN16" s="280"/>
      <c r="AO16" s="280"/>
      <c r="AP16" s="280"/>
      <c r="AQ16" s="280"/>
      <c r="AR16" s="278"/>
      <c r="AS16" s="278"/>
      <c r="AT16" s="278"/>
      <c r="AU16" s="278"/>
      <c r="AV16" s="278"/>
      <c r="AW16" s="279"/>
      <c r="AX16" s="279"/>
      <c r="AY16" s="279"/>
      <c r="AZ16" s="279"/>
      <c r="BA16" s="279"/>
      <c r="BB16" s="281"/>
      <c r="BC16" s="281"/>
      <c r="BD16" s="281"/>
      <c r="BE16" s="281"/>
      <c r="BF16" s="281"/>
      <c r="BG16" s="280"/>
      <c r="BH16" s="280"/>
      <c r="BI16" s="280"/>
      <c r="BJ16" s="280"/>
      <c r="BK16" s="280"/>
      <c r="BL16" s="278"/>
      <c r="BM16" s="278"/>
      <c r="BN16" s="278"/>
      <c r="BO16" s="278"/>
      <c r="BP16" s="278"/>
      <c r="BQ16" s="279"/>
      <c r="BR16" s="279"/>
      <c r="BS16" s="279"/>
      <c r="BT16" s="279"/>
      <c r="BU16" s="279"/>
      <c r="BV16" s="281"/>
      <c r="BW16" s="281"/>
      <c r="BX16" s="281"/>
      <c r="BY16" s="281"/>
      <c r="BZ16" s="281"/>
      <c r="CA16" s="280"/>
      <c r="CB16" s="280"/>
      <c r="CC16" s="280"/>
      <c r="CD16" s="280"/>
      <c r="CE16" s="280"/>
      <c r="CF16" s="278"/>
      <c r="CG16" s="278"/>
      <c r="CH16" s="278"/>
      <c r="CI16" s="278"/>
      <c r="CJ16" s="278"/>
      <c r="CK16" s="279"/>
      <c r="CL16" s="279"/>
      <c r="CM16" s="279"/>
      <c r="CN16" s="279"/>
      <c r="CO16" s="279"/>
      <c r="CP16" s="281"/>
      <c r="CQ16" s="281"/>
      <c r="CR16" s="281"/>
      <c r="CS16" s="281"/>
      <c r="CT16" s="281"/>
      <c r="CU16" s="280"/>
      <c r="CV16" s="280"/>
      <c r="CW16" s="280"/>
      <c r="CX16" s="280"/>
      <c r="CY16" s="280"/>
      <c r="CZ16" s="278"/>
      <c r="DA16" s="278"/>
      <c r="DB16" s="278"/>
      <c r="DC16" s="278"/>
      <c r="DD16" s="278"/>
      <c r="DE16" s="279"/>
      <c r="DF16" s="279"/>
      <c r="DG16" s="279"/>
      <c r="DH16" s="279"/>
      <c r="DI16" s="279"/>
      <c r="DJ16" s="281"/>
      <c r="DK16" s="281"/>
      <c r="DL16" s="281"/>
      <c r="DM16" s="281"/>
      <c r="DN16" s="281"/>
      <c r="DO16" s="280"/>
      <c r="DP16" s="280"/>
      <c r="DQ16" s="280"/>
      <c r="DR16" s="280"/>
      <c r="DS16" s="280"/>
      <c r="DT16" s="278"/>
      <c r="DU16" s="278"/>
      <c r="DV16" s="278"/>
      <c r="DW16" s="278"/>
      <c r="DX16" s="278"/>
      <c r="DY16" s="279"/>
      <c r="DZ16" s="279"/>
      <c r="EA16" s="279"/>
      <c r="EB16" s="279"/>
      <c r="EC16" s="279"/>
      <c r="ED16" s="281"/>
      <c r="EE16" s="281"/>
      <c r="EF16" s="281"/>
      <c r="EG16" s="281"/>
      <c r="EH16" s="281"/>
      <c r="EI16" s="280"/>
      <c r="EJ16" s="280"/>
      <c r="EK16" s="280"/>
      <c r="EL16" s="280"/>
      <c r="EM16" s="280"/>
    </row>
    <row r="17" customFormat="false" ht="21.75" hidden="false" customHeight="true" outlineLevel="0" collapsed="false">
      <c r="A17" s="284" t="s">
        <v>224</v>
      </c>
      <c r="B17" s="285" t="s">
        <v>225</v>
      </c>
      <c r="C17" s="286" t="s">
        <v>231</v>
      </c>
      <c r="D17" s="278"/>
      <c r="E17" s="278"/>
      <c r="F17" s="278"/>
      <c r="G17" s="278"/>
      <c r="H17" s="278"/>
      <c r="I17" s="279"/>
      <c r="J17" s="279"/>
      <c r="K17" s="279"/>
      <c r="L17" s="279"/>
      <c r="M17" s="279"/>
      <c r="N17" s="281"/>
      <c r="O17" s="281"/>
      <c r="P17" s="281"/>
      <c r="Q17" s="281"/>
      <c r="R17" s="281"/>
      <c r="S17" s="280"/>
      <c r="T17" s="280"/>
      <c r="U17" s="280"/>
      <c r="V17" s="280"/>
      <c r="W17" s="280"/>
      <c r="X17" s="278"/>
      <c r="Y17" s="278"/>
      <c r="Z17" s="278"/>
      <c r="AA17" s="278"/>
      <c r="AB17" s="278"/>
      <c r="AC17" s="279"/>
      <c r="AD17" s="279"/>
      <c r="AE17" s="279"/>
      <c r="AF17" s="279"/>
      <c r="AG17" s="279"/>
      <c r="AH17" s="281"/>
      <c r="AI17" s="281"/>
      <c r="AJ17" s="281"/>
      <c r="AK17" s="281"/>
      <c r="AL17" s="281"/>
      <c r="AM17" s="280"/>
      <c r="AN17" s="280"/>
      <c r="AO17" s="280"/>
      <c r="AP17" s="280"/>
      <c r="AQ17" s="280"/>
      <c r="AR17" s="278"/>
      <c r="AS17" s="278"/>
      <c r="AT17" s="278"/>
      <c r="AU17" s="278"/>
      <c r="AV17" s="278"/>
      <c r="AW17" s="279"/>
      <c r="AX17" s="279"/>
      <c r="AY17" s="279"/>
      <c r="AZ17" s="279"/>
      <c r="BA17" s="279"/>
      <c r="BB17" s="281"/>
      <c r="BC17" s="281"/>
      <c r="BD17" s="281"/>
      <c r="BE17" s="281"/>
      <c r="BF17" s="281"/>
      <c r="BG17" s="280"/>
      <c r="BH17" s="280"/>
      <c r="BI17" s="280"/>
      <c r="BJ17" s="280"/>
      <c r="BK17" s="280"/>
      <c r="BL17" s="278"/>
      <c r="BM17" s="278"/>
      <c r="BN17" s="278"/>
      <c r="BO17" s="278"/>
      <c r="BP17" s="278"/>
      <c r="BQ17" s="279"/>
      <c r="BR17" s="279"/>
      <c r="BS17" s="279"/>
      <c r="BT17" s="279"/>
      <c r="BU17" s="279"/>
      <c r="BV17" s="281"/>
      <c r="BW17" s="281"/>
      <c r="BX17" s="281"/>
      <c r="BY17" s="281"/>
      <c r="BZ17" s="281"/>
      <c r="CA17" s="280"/>
      <c r="CB17" s="280"/>
      <c r="CC17" s="280"/>
      <c r="CD17" s="280"/>
      <c r="CE17" s="280"/>
      <c r="CF17" s="278"/>
      <c r="CG17" s="278"/>
      <c r="CH17" s="278"/>
      <c r="CI17" s="278"/>
      <c r="CJ17" s="278"/>
      <c r="CK17" s="279"/>
      <c r="CL17" s="279"/>
      <c r="CM17" s="279"/>
      <c r="CN17" s="279"/>
      <c r="CO17" s="279"/>
      <c r="CP17" s="281"/>
      <c r="CQ17" s="281"/>
      <c r="CR17" s="281"/>
      <c r="CS17" s="281"/>
      <c r="CT17" s="281"/>
      <c r="CU17" s="280"/>
      <c r="CV17" s="280"/>
      <c r="CW17" s="280"/>
      <c r="CX17" s="280"/>
      <c r="CY17" s="280"/>
      <c r="CZ17" s="278"/>
      <c r="DA17" s="278"/>
      <c r="DB17" s="278"/>
      <c r="DC17" s="278"/>
      <c r="DD17" s="278"/>
      <c r="DE17" s="279"/>
      <c r="DF17" s="279"/>
      <c r="DG17" s="279"/>
      <c r="DH17" s="279"/>
      <c r="DI17" s="279"/>
      <c r="DJ17" s="281"/>
      <c r="DK17" s="281"/>
      <c r="DL17" s="281"/>
      <c r="DM17" s="281"/>
      <c r="DN17" s="281"/>
      <c r="DO17" s="280"/>
      <c r="DP17" s="280"/>
      <c r="DQ17" s="280"/>
      <c r="DR17" s="280"/>
      <c r="DS17" s="280"/>
      <c r="DT17" s="278"/>
      <c r="DU17" s="278"/>
      <c r="DV17" s="278"/>
      <c r="DW17" s="278"/>
      <c r="DX17" s="278"/>
      <c r="DY17" s="279"/>
      <c r="DZ17" s="279"/>
      <c r="EA17" s="279"/>
      <c r="EB17" s="279"/>
      <c r="EC17" s="279"/>
      <c r="ED17" s="281"/>
      <c r="EE17" s="281"/>
      <c r="EF17" s="281"/>
      <c r="EG17" s="281"/>
      <c r="EH17" s="281"/>
      <c r="EI17" s="280"/>
      <c r="EJ17" s="280"/>
      <c r="EK17" s="280"/>
      <c r="EL17" s="280"/>
      <c r="EM17" s="280"/>
    </row>
    <row r="18" customFormat="false" ht="15.75" hidden="false" customHeight="true" outlineLevel="0" collapsed="false">
      <c r="A18" s="271" t="s">
        <v>232</v>
      </c>
      <c r="B18" s="272" t="s">
        <v>218</v>
      </c>
      <c r="C18" s="273" t="s">
        <v>233</v>
      </c>
      <c r="D18" s="278"/>
      <c r="E18" s="278"/>
      <c r="F18" s="278"/>
      <c r="G18" s="278"/>
      <c r="H18" s="278"/>
      <c r="I18" s="279"/>
      <c r="J18" s="279"/>
      <c r="K18" s="279"/>
      <c r="L18" s="279"/>
      <c r="M18" s="279"/>
      <c r="N18" s="281"/>
      <c r="O18" s="281"/>
      <c r="P18" s="281"/>
      <c r="Q18" s="281"/>
      <c r="R18" s="281"/>
      <c r="S18" s="280"/>
      <c r="T18" s="280"/>
      <c r="U18" s="280"/>
      <c r="V18" s="280"/>
      <c r="W18" s="280"/>
      <c r="X18" s="278"/>
      <c r="Y18" s="278"/>
      <c r="Z18" s="278"/>
      <c r="AA18" s="278"/>
      <c r="AB18" s="278"/>
      <c r="AC18" s="279"/>
      <c r="AD18" s="279"/>
      <c r="AE18" s="279"/>
      <c r="AF18" s="279"/>
      <c r="AG18" s="279"/>
      <c r="AH18" s="281"/>
      <c r="AI18" s="281"/>
      <c r="AJ18" s="281"/>
      <c r="AK18" s="281"/>
      <c r="AL18" s="281"/>
      <c r="AM18" s="280"/>
      <c r="AN18" s="280"/>
      <c r="AO18" s="280"/>
      <c r="AP18" s="280"/>
      <c r="AQ18" s="280"/>
      <c r="AR18" s="278"/>
      <c r="AS18" s="278"/>
      <c r="AT18" s="278"/>
      <c r="AU18" s="278"/>
      <c r="AV18" s="278"/>
      <c r="AW18" s="279"/>
      <c r="AX18" s="279"/>
      <c r="AY18" s="279"/>
      <c r="AZ18" s="279"/>
      <c r="BA18" s="279"/>
      <c r="BB18" s="281"/>
      <c r="BC18" s="281"/>
      <c r="BD18" s="281"/>
      <c r="BE18" s="281"/>
      <c r="BF18" s="281"/>
      <c r="BG18" s="280"/>
      <c r="BH18" s="280"/>
      <c r="BI18" s="280"/>
      <c r="BJ18" s="280"/>
      <c r="BK18" s="280"/>
      <c r="BL18" s="278"/>
      <c r="BM18" s="278"/>
      <c r="BN18" s="278"/>
      <c r="BO18" s="278"/>
      <c r="BP18" s="278"/>
      <c r="BQ18" s="279"/>
      <c r="BR18" s="279"/>
      <c r="BS18" s="279"/>
      <c r="BT18" s="279"/>
      <c r="BU18" s="279"/>
      <c r="BV18" s="281"/>
      <c r="BW18" s="281"/>
      <c r="BX18" s="281"/>
      <c r="BY18" s="281"/>
      <c r="BZ18" s="281"/>
      <c r="CA18" s="280"/>
      <c r="CB18" s="280"/>
      <c r="CC18" s="280"/>
      <c r="CD18" s="280"/>
      <c r="CE18" s="280"/>
      <c r="CF18" s="278"/>
      <c r="CG18" s="278"/>
      <c r="CH18" s="278"/>
      <c r="CI18" s="278"/>
      <c r="CJ18" s="278"/>
      <c r="CK18" s="279"/>
      <c r="CL18" s="279"/>
      <c r="CM18" s="279"/>
      <c r="CN18" s="279"/>
      <c r="CO18" s="279"/>
      <c r="CP18" s="281"/>
      <c r="CQ18" s="281"/>
      <c r="CR18" s="281"/>
      <c r="CS18" s="281"/>
      <c r="CT18" s="281"/>
      <c r="CU18" s="280"/>
      <c r="CV18" s="280"/>
      <c r="CW18" s="280"/>
      <c r="CX18" s="280"/>
      <c r="CY18" s="280"/>
      <c r="CZ18" s="278"/>
      <c r="DA18" s="278"/>
      <c r="DB18" s="278"/>
      <c r="DC18" s="278"/>
      <c r="DD18" s="278"/>
      <c r="DE18" s="279"/>
      <c r="DF18" s="279"/>
      <c r="DG18" s="279"/>
      <c r="DH18" s="279"/>
      <c r="DI18" s="279"/>
      <c r="DJ18" s="281"/>
      <c r="DK18" s="281"/>
      <c r="DL18" s="281"/>
      <c r="DM18" s="281"/>
      <c r="DN18" s="281"/>
      <c r="DO18" s="280"/>
      <c r="DP18" s="280"/>
      <c r="DQ18" s="280"/>
      <c r="DR18" s="280"/>
      <c r="DS18" s="280"/>
      <c r="DT18" s="278"/>
      <c r="DU18" s="278"/>
      <c r="DV18" s="278"/>
      <c r="DW18" s="278"/>
      <c r="DX18" s="278"/>
      <c r="DY18" s="279"/>
      <c r="DZ18" s="279"/>
      <c r="EA18" s="279"/>
      <c r="EB18" s="279"/>
      <c r="EC18" s="279"/>
      <c r="ED18" s="281"/>
      <c r="EE18" s="281"/>
      <c r="EF18" s="281"/>
      <c r="EG18" s="281"/>
      <c r="EH18" s="281"/>
      <c r="EI18" s="280"/>
      <c r="EJ18" s="280"/>
      <c r="EK18" s="280"/>
      <c r="EL18" s="280"/>
      <c r="EM18" s="280"/>
    </row>
    <row r="19" customFormat="false" ht="15.75" hidden="false" customHeight="false" outlineLevel="0" collapsed="false">
      <c r="A19" s="271"/>
      <c r="B19" s="282" t="s">
        <v>220</v>
      </c>
      <c r="C19" s="283" t="s">
        <v>234</v>
      </c>
      <c r="D19" s="278"/>
      <c r="E19" s="278"/>
      <c r="F19" s="278"/>
      <c r="G19" s="278"/>
      <c r="H19" s="278"/>
      <c r="I19" s="279"/>
      <c r="J19" s="279"/>
      <c r="K19" s="279"/>
      <c r="L19" s="279"/>
      <c r="M19" s="279"/>
      <c r="N19" s="281"/>
      <c r="O19" s="281"/>
      <c r="P19" s="281"/>
      <c r="Q19" s="281"/>
      <c r="R19" s="281"/>
      <c r="S19" s="280"/>
      <c r="T19" s="280"/>
      <c r="U19" s="280"/>
      <c r="V19" s="280"/>
      <c r="W19" s="280"/>
      <c r="X19" s="278"/>
      <c r="Y19" s="278"/>
      <c r="Z19" s="278"/>
      <c r="AA19" s="278"/>
      <c r="AB19" s="278"/>
      <c r="AC19" s="279"/>
      <c r="AD19" s="279"/>
      <c r="AE19" s="279"/>
      <c r="AF19" s="279"/>
      <c r="AG19" s="279"/>
      <c r="AH19" s="281"/>
      <c r="AI19" s="281"/>
      <c r="AJ19" s="281"/>
      <c r="AK19" s="281"/>
      <c r="AL19" s="281"/>
      <c r="AM19" s="280"/>
      <c r="AN19" s="280"/>
      <c r="AO19" s="280"/>
      <c r="AP19" s="280"/>
      <c r="AQ19" s="280"/>
      <c r="AR19" s="278"/>
      <c r="AS19" s="278"/>
      <c r="AT19" s="278"/>
      <c r="AU19" s="278"/>
      <c r="AV19" s="278"/>
      <c r="AW19" s="279"/>
      <c r="AX19" s="279"/>
      <c r="AY19" s="279"/>
      <c r="AZ19" s="279"/>
      <c r="BA19" s="279"/>
      <c r="BB19" s="281"/>
      <c r="BC19" s="281"/>
      <c r="BD19" s="281"/>
      <c r="BE19" s="281"/>
      <c r="BF19" s="281"/>
      <c r="BG19" s="280"/>
      <c r="BH19" s="280"/>
      <c r="BI19" s="280"/>
      <c r="BJ19" s="280"/>
      <c r="BK19" s="280"/>
      <c r="BL19" s="278"/>
      <c r="BM19" s="278"/>
      <c r="BN19" s="278"/>
      <c r="BO19" s="278"/>
      <c r="BP19" s="278"/>
      <c r="BQ19" s="279"/>
      <c r="BR19" s="279"/>
      <c r="BS19" s="279"/>
      <c r="BT19" s="279"/>
      <c r="BU19" s="279"/>
      <c r="BV19" s="281"/>
      <c r="BW19" s="281"/>
      <c r="BX19" s="281"/>
      <c r="BY19" s="281"/>
      <c r="BZ19" s="281"/>
      <c r="CA19" s="280"/>
      <c r="CB19" s="280"/>
      <c r="CC19" s="280"/>
      <c r="CD19" s="280"/>
      <c r="CE19" s="280"/>
      <c r="CF19" s="278"/>
      <c r="CG19" s="278"/>
      <c r="CH19" s="278"/>
      <c r="CI19" s="278"/>
      <c r="CJ19" s="278"/>
      <c r="CK19" s="279"/>
      <c r="CL19" s="279"/>
      <c r="CM19" s="279"/>
      <c r="CN19" s="279"/>
      <c r="CO19" s="279"/>
      <c r="CP19" s="281"/>
      <c r="CQ19" s="281"/>
      <c r="CR19" s="281"/>
      <c r="CS19" s="281"/>
      <c r="CT19" s="281"/>
      <c r="CU19" s="280"/>
      <c r="CV19" s="280"/>
      <c r="CW19" s="280"/>
      <c r="CX19" s="280"/>
      <c r="CY19" s="280"/>
      <c r="CZ19" s="278"/>
      <c r="DA19" s="278"/>
      <c r="DB19" s="278"/>
      <c r="DC19" s="278"/>
      <c r="DD19" s="278"/>
      <c r="DE19" s="279"/>
      <c r="DF19" s="279"/>
      <c r="DG19" s="279"/>
      <c r="DH19" s="279"/>
      <c r="DI19" s="279"/>
      <c r="DJ19" s="281"/>
      <c r="DK19" s="281"/>
      <c r="DL19" s="281"/>
      <c r="DM19" s="281"/>
      <c r="DN19" s="281"/>
      <c r="DO19" s="280"/>
      <c r="DP19" s="280"/>
      <c r="DQ19" s="280"/>
      <c r="DR19" s="280"/>
      <c r="DS19" s="280"/>
      <c r="DT19" s="278"/>
      <c r="DU19" s="278"/>
      <c r="DV19" s="278"/>
      <c r="DW19" s="278"/>
      <c r="DX19" s="278"/>
      <c r="DY19" s="279"/>
      <c r="DZ19" s="279"/>
      <c r="EA19" s="279"/>
      <c r="EB19" s="279"/>
      <c r="EC19" s="279"/>
      <c r="ED19" s="281"/>
      <c r="EE19" s="281"/>
      <c r="EF19" s="281"/>
      <c r="EG19" s="281"/>
      <c r="EH19" s="281"/>
      <c r="EI19" s="280"/>
      <c r="EJ19" s="280"/>
      <c r="EK19" s="280"/>
      <c r="EL19" s="280"/>
      <c r="EM19" s="280"/>
    </row>
    <row r="20" customFormat="false" ht="15.75" hidden="false" customHeight="false" outlineLevel="0" collapsed="false">
      <c r="A20" s="271"/>
      <c r="B20" s="282" t="s">
        <v>222</v>
      </c>
      <c r="C20" s="283" t="s">
        <v>235</v>
      </c>
      <c r="D20" s="278"/>
      <c r="E20" s="278"/>
      <c r="F20" s="278"/>
      <c r="G20" s="278"/>
      <c r="H20" s="278"/>
      <c r="I20" s="279"/>
      <c r="J20" s="279"/>
      <c r="K20" s="279"/>
      <c r="L20" s="279"/>
      <c r="M20" s="279"/>
      <c r="N20" s="281"/>
      <c r="O20" s="281"/>
      <c r="P20" s="281"/>
      <c r="Q20" s="281"/>
      <c r="R20" s="281"/>
      <c r="S20" s="280"/>
      <c r="T20" s="280"/>
      <c r="U20" s="280"/>
      <c r="V20" s="280"/>
      <c r="W20" s="280"/>
      <c r="X20" s="278"/>
      <c r="Y20" s="278"/>
      <c r="Z20" s="278"/>
      <c r="AA20" s="278"/>
      <c r="AB20" s="278"/>
      <c r="AC20" s="279"/>
      <c r="AD20" s="279"/>
      <c r="AE20" s="279"/>
      <c r="AF20" s="279"/>
      <c r="AG20" s="279"/>
      <c r="AH20" s="281"/>
      <c r="AI20" s="281"/>
      <c r="AJ20" s="281"/>
      <c r="AK20" s="281"/>
      <c r="AL20" s="281"/>
      <c r="AM20" s="280"/>
      <c r="AN20" s="280"/>
      <c r="AO20" s="280"/>
      <c r="AP20" s="280"/>
      <c r="AQ20" s="280"/>
      <c r="AR20" s="278"/>
      <c r="AS20" s="278"/>
      <c r="AT20" s="278"/>
      <c r="AU20" s="278"/>
      <c r="AV20" s="278"/>
      <c r="AW20" s="279"/>
      <c r="AX20" s="279"/>
      <c r="AY20" s="279"/>
      <c r="AZ20" s="279"/>
      <c r="BA20" s="279"/>
      <c r="BB20" s="281"/>
      <c r="BC20" s="281"/>
      <c r="BD20" s="281"/>
      <c r="BE20" s="281"/>
      <c r="BF20" s="281"/>
      <c r="BG20" s="280"/>
      <c r="BH20" s="280"/>
      <c r="BI20" s="280"/>
      <c r="BJ20" s="280"/>
      <c r="BK20" s="280"/>
      <c r="BL20" s="278"/>
      <c r="BM20" s="278"/>
      <c r="BN20" s="278"/>
      <c r="BO20" s="278"/>
      <c r="BP20" s="278"/>
      <c r="BQ20" s="279"/>
      <c r="BR20" s="279"/>
      <c r="BS20" s="279"/>
      <c r="BT20" s="279"/>
      <c r="BU20" s="279"/>
      <c r="BV20" s="281"/>
      <c r="BW20" s="281"/>
      <c r="BX20" s="281"/>
      <c r="BY20" s="281"/>
      <c r="BZ20" s="281"/>
      <c r="CA20" s="280"/>
      <c r="CB20" s="280"/>
      <c r="CC20" s="280"/>
      <c r="CD20" s="280"/>
      <c r="CE20" s="280"/>
      <c r="CF20" s="278"/>
      <c r="CG20" s="278"/>
      <c r="CH20" s="278"/>
      <c r="CI20" s="278"/>
      <c r="CJ20" s="278"/>
      <c r="CK20" s="279"/>
      <c r="CL20" s="279"/>
      <c r="CM20" s="279"/>
      <c r="CN20" s="279"/>
      <c r="CO20" s="279"/>
      <c r="CP20" s="281"/>
      <c r="CQ20" s="281"/>
      <c r="CR20" s="281"/>
      <c r="CS20" s="281"/>
      <c r="CT20" s="281"/>
      <c r="CU20" s="280"/>
      <c r="CV20" s="280"/>
      <c r="CW20" s="280"/>
      <c r="CX20" s="280"/>
      <c r="CY20" s="280"/>
      <c r="CZ20" s="278"/>
      <c r="DA20" s="278"/>
      <c r="DB20" s="278"/>
      <c r="DC20" s="278"/>
      <c r="DD20" s="278"/>
      <c r="DE20" s="279"/>
      <c r="DF20" s="279"/>
      <c r="DG20" s="279"/>
      <c r="DH20" s="279"/>
      <c r="DI20" s="279"/>
      <c r="DJ20" s="281"/>
      <c r="DK20" s="281"/>
      <c r="DL20" s="281"/>
      <c r="DM20" s="281"/>
      <c r="DN20" s="281"/>
      <c r="DO20" s="280"/>
      <c r="DP20" s="280"/>
      <c r="DQ20" s="280"/>
      <c r="DR20" s="280"/>
      <c r="DS20" s="280"/>
      <c r="DT20" s="278"/>
      <c r="DU20" s="278"/>
      <c r="DV20" s="278"/>
      <c r="DW20" s="278"/>
      <c r="DX20" s="278"/>
      <c r="DY20" s="279"/>
      <c r="DZ20" s="279"/>
      <c r="EA20" s="279"/>
      <c r="EB20" s="279"/>
      <c r="EC20" s="279"/>
      <c r="ED20" s="281"/>
      <c r="EE20" s="281"/>
      <c r="EF20" s="281"/>
      <c r="EG20" s="281"/>
      <c r="EH20" s="281"/>
      <c r="EI20" s="280"/>
      <c r="EJ20" s="280"/>
      <c r="EK20" s="280"/>
      <c r="EL20" s="280"/>
      <c r="EM20" s="280"/>
    </row>
    <row r="21" customFormat="false" ht="21.75" hidden="false" customHeight="true" outlineLevel="0" collapsed="false">
      <c r="A21" s="287" t="s">
        <v>236</v>
      </c>
      <c r="B21" s="285" t="s">
        <v>225</v>
      </c>
      <c r="C21" s="286" t="s">
        <v>237</v>
      </c>
      <c r="D21" s="278"/>
      <c r="E21" s="278"/>
      <c r="F21" s="278"/>
      <c r="G21" s="278"/>
      <c r="H21" s="278"/>
      <c r="I21" s="279"/>
      <c r="J21" s="279"/>
      <c r="K21" s="279"/>
      <c r="L21" s="279"/>
      <c r="M21" s="279"/>
      <c r="N21" s="281"/>
      <c r="O21" s="281"/>
      <c r="P21" s="281"/>
      <c r="Q21" s="281"/>
      <c r="R21" s="281"/>
      <c r="S21" s="280"/>
      <c r="T21" s="280"/>
      <c r="U21" s="280"/>
      <c r="V21" s="280"/>
      <c r="W21" s="280"/>
      <c r="X21" s="278"/>
      <c r="Y21" s="278"/>
      <c r="Z21" s="278"/>
      <c r="AA21" s="278"/>
      <c r="AB21" s="278"/>
      <c r="AC21" s="279"/>
      <c r="AD21" s="279"/>
      <c r="AE21" s="279"/>
      <c r="AF21" s="279"/>
      <c r="AG21" s="279"/>
      <c r="AH21" s="281"/>
      <c r="AI21" s="281"/>
      <c r="AJ21" s="281"/>
      <c r="AK21" s="281"/>
      <c r="AL21" s="281"/>
      <c r="AM21" s="280"/>
      <c r="AN21" s="280"/>
      <c r="AO21" s="280"/>
      <c r="AP21" s="280"/>
      <c r="AQ21" s="280"/>
      <c r="AR21" s="278"/>
      <c r="AS21" s="278"/>
      <c r="AT21" s="278"/>
      <c r="AU21" s="278"/>
      <c r="AV21" s="278"/>
      <c r="AW21" s="279"/>
      <c r="AX21" s="279"/>
      <c r="AY21" s="279"/>
      <c r="AZ21" s="279"/>
      <c r="BA21" s="279"/>
      <c r="BB21" s="281"/>
      <c r="BC21" s="281"/>
      <c r="BD21" s="281"/>
      <c r="BE21" s="281"/>
      <c r="BF21" s="281"/>
      <c r="BG21" s="280"/>
      <c r="BH21" s="280"/>
      <c r="BI21" s="280"/>
      <c r="BJ21" s="280"/>
      <c r="BK21" s="280"/>
      <c r="BL21" s="278"/>
      <c r="BM21" s="278"/>
      <c r="BN21" s="278"/>
      <c r="BO21" s="278"/>
      <c r="BP21" s="278"/>
      <c r="BQ21" s="279"/>
      <c r="BR21" s="279"/>
      <c r="BS21" s="279"/>
      <c r="BT21" s="279"/>
      <c r="BU21" s="279"/>
      <c r="BV21" s="281"/>
      <c r="BW21" s="281"/>
      <c r="BX21" s="281"/>
      <c r="BY21" s="281"/>
      <c r="BZ21" s="281"/>
      <c r="CA21" s="280"/>
      <c r="CB21" s="280"/>
      <c r="CC21" s="280"/>
      <c r="CD21" s="280"/>
      <c r="CE21" s="280"/>
      <c r="CF21" s="278"/>
      <c r="CG21" s="278"/>
      <c r="CH21" s="278"/>
      <c r="CI21" s="278"/>
      <c r="CJ21" s="278"/>
      <c r="CK21" s="279"/>
      <c r="CL21" s="279"/>
      <c r="CM21" s="279"/>
      <c r="CN21" s="279"/>
      <c r="CO21" s="279"/>
      <c r="CP21" s="281"/>
      <c r="CQ21" s="281"/>
      <c r="CR21" s="281"/>
      <c r="CS21" s="281"/>
      <c r="CT21" s="281"/>
      <c r="CU21" s="280"/>
      <c r="CV21" s="280"/>
      <c r="CW21" s="280"/>
      <c r="CX21" s="280"/>
      <c r="CY21" s="280"/>
      <c r="CZ21" s="278"/>
      <c r="DA21" s="278"/>
      <c r="DB21" s="278"/>
      <c r="DC21" s="278"/>
      <c r="DD21" s="278"/>
      <c r="DE21" s="279"/>
      <c r="DF21" s="279"/>
      <c r="DG21" s="279"/>
      <c r="DH21" s="279"/>
      <c r="DI21" s="279"/>
      <c r="DJ21" s="281"/>
      <c r="DK21" s="281"/>
      <c r="DL21" s="281"/>
      <c r="DM21" s="281"/>
      <c r="DN21" s="281"/>
      <c r="DO21" s="280"/>
      <c r="DP21" s="280"/>
      <c r="DQ21" s="280"/>
      <c r="DR21" s="280"/>
      <c r="DS21" s="280"/>
      <c r="DT21" s="278"/>
      <c r="DU21" s="278"/>
      <c r="DV21" s="278"/>
      <c r="DW21" s="278"/>
      <c r="DX21" s="278"/>
      <c r="DY21" s="279"/>
      <c r="DZ21" s="279"/>
      <c r="EA21" s="279"/>
      <c r="EB21" s="279"/>
      <c r="EC21" s="279"/>
      <c r="ED21" s="281"/>
      <c r="EE21" s="281"/>
      <c r="EF21" s="281"/>
      <c r="EG21" s="281"/>
      <c r="EH21" s="281"/>
      <c r="EI21" s="280"/>
      <c r="EJ21" s="280"/>
      <c r="EK21" s="280"/>
      <c r="EL21" s="280"/>
      <c r="EM21" s="280"/>
    </row>
    <row r="22" customFormat="false" ht="15.75" hidden="false" customHeight="true" outlineLevel="0" collapsed="false">
      <c r="A22" s="271" t="s">
        <v>238</v>
      </c>
      <c r="B22" s="272" t="s">
        <v>218</v>
      </c>
      <c r="C22" s="273" t="s">
        <v>239</v>
      </c>
      <c r="D22" s="278"/>
      <c r="E22" s="288"/>
      <c r="F22" s="288"/>
      <c r="G22" s="288"/>
      <c r="H22" s="288"/>
      <c r="I22" s="288"/>
      <c r="J22" s="288"/>
      <c r="K22" s="288"/>
      <c r="L22" s="288"/>
      <c r="M22" s="279"/>
      <c r="N22" s="289"/>
      <c r="O22" s="290"/>
      <c r="P22" s="290"/>
      <c r="Q22" s="290"/>
      <c r="R22" s="291"/>
      <c r="S22" s="290"/>
      <c r="T22" s="290"/>
      <c r="U22" s="290"/>
      <c r="V22" s="290"/>
      <c r="W22" s="280"/>
      <c r="X22" s="278"/>
      <c r="Y22" s="288"/>
      <c r="Z22" s="288"/>
      <c r="AA22" s="288"/>
      <c r="AB22" s="288"/>
      <c r="AC22" s="288"/>
      <c r="AD22" s="288"/>
      <c r="AE22" s="288"/>
      <c r="AF22" s="288"/>
      <c r="AG22" s="279"/>
      <c r="AH22" s="289"/>
      <c r="AI22" s="290"/>
      <c r="AJ22" s="290"/>
      <c r="AK22" s="290"/>
      <c r="AL22" s="291"/>
      <c r="AM22" s="290"/>
      <c r="AN22" s="290"/>
      <c r="AO22" s="290"/>
      <c r="AP22" s="290"/>
      <c r="AQ22" s="291"/>
      <c r="AR22" s="278"/>
      <c r="AS22" s="288"/>
      <c r="AT22" s="288"/>
      <c r="AU22" s="288"/>
      <c r="AV22" s="288"/>
      <c r="AW22" s="288"/>
      <c r="AX22" s="288"/>
      <c r="AY22" s="288"/>
      <c r="AZ22" s="288"/>
      <c r="BA22" s="279"/>
      <c r="BB22" s="289"/>
      <c r="BC22" s="290"/>
      <c r="BD22" s="290"/>
      <c r="BE22" s="290"/>
      <c r="BF22" s="291"/>
      <c r="BG22" s="290"/>
      <c r="BH22" s="290"/>
      <c r="BI22" s="290"/>
      <c r="BJ22" s="290"/>
      <c r="BK22" s="291"/>
      <c r="BL22" s="278"/>
      <c r="BM22" s="288"/>
      <c r="BN22" s="288"/>
      <c r="BO22" s="288"/>
      <c r="BP22" s="288"/>
      <c r="BQ22" s="288"/>
      <c r="BR22" s="288"/>
      <c r="BS22" s="288"/>
      <c r="BT22" s="288"/>
      <c r="BU22" s="279"/>
      <c r="BV22" s="289"/>
      <c r="BW22" s="290"/>
      <c r="BX22" s="290"/>
      <c r="BY22" s="290"/>
      <c r="BZ22" s="291"/>
      <c r="CA22" s="290"/>
      <c r="CB22" s="290"/>
      <c r="CC22" s="290"/>
      <c r="CD22" s="290"/>
      <c r="CE22" s="291"/>
      <c r="CF22" s="278"/>
      <c r="CG22" s="288"/>
      <c r="CH22" s="288"/>
      <c r="CI22" s="288"/>
      <c r="CJ22" s="288"/>
      <c r="CK22" s="288"/>
      <c r="CL22" s="288"/>
      <c r="CM22" s="288"/>
      <c r="CN22" s="288"/>
      <c r="CO22" s="279"/>
      <c r="CP22" s="289"/>
      <c r="CQ22" s="290"/>
      <c r="CR22" s="290"/>
      <c r="CS22" s="290"/>
      <c r="CT22" s="291"/>
      <c r="CU22" s="290"/>
      <c r="CV22" s="290"/>
      <c r="CW22" s="290"/>
      <c r="CX22" s="290"/>
      <c r="CY22" s="291"/>
      <c r="CZ22" s="278"/>
      <c r="DA22" s="288"/>
      <c r="DB22" s="288"/>
      <c r="DC22" s="288"/>
      <c r="DD22" s="288"/>
      <c r="DE22" s="288"/>
      <c r="DF22" s="288"/>
      <c r="DG22" s="288"/>
      <c r="DH22" s="288"/>
      <c r="DI22" s="279"/>
      <c r="DJ22" s="289"/>
      <c r="DK22" s="290"/>
      <c r="DL22" s="290"/>
      <c r="DM22" s="290"/>
      <c r="DN22" s="291"/>
      <c r="DO22" s="290"/>
      <c r="DP22" s="290"/>
      <c r="DQ22" s="290"/>
      <c r="DR22" s="290"/>
      <c r="DS22" s="291"/>
      <c r="DT22" s="278"/>
      <c r="DU22" s="288"/>
      <c r="DV22" s="288"/>
      <c r="DW22" s="288"/>
      <c r="DX22" s="288"/>
      <c r="DY22" s="288"/>
      <c r="DZ22" s="288"/>
      <c r="EA22" s="288"/>
      <c r="EB22" s="288"/>
      <c r="EC22" s="279"/>
      <c r="ED22" s="281"/>
      <c r="EE22" s="290"/>
      <c r="EF22" s="290"/>
      <c r="EG22" s="290"/>
      <c r="EH22" s="291"/>
      <c r="EI22" s="290"/>
      <c r="EJ22" s="290"/>
      <c r="EK22" s="290"/>
      <c r="EL22" s="290"/>
      <c r="EM22" s="291"/>
    </row>
    <row r="23" customFormat="false" ht="15.75" hidden="false" customHeight="false" outlineLevel="0" collapsed="false">
      <c r="A23" s="271"/>
      <c r="B23" s="282" t="s">
        <v>220</v>
      </c>
      <c r="C23" s="283" t="s">
        <v>240</v>
      </c>
      <c r="D23" s="278"/>
      <c r="E23" s="288"/>
      <c r="F23" s="288"/>
      <c r="G23" s="288"/>
      <c r="H23" s="288"/>
      <c r="I23" s="288"/>
      <c r="J23" s="288"/>
      <c r="K23" s="288"/>
      <c r="L23" s="288"/>
      <c r="M23" s="279"/>
      <c r="N23" s="289"/>
      <c r="O23" s="290"/>
      <c r="P23" s="290"/>
      <c r="Q23" s="290"/>
      <c r="R23" s="291"/>
      <c r="S23" s="290"/>
      <c r="T23" s="290"/>
      <c r="U23" s="290"/>
      <c r="V23" s="290"/>
      <c r="W23" s="280"/>
      <c r="X23" s="278"/>
      <c r="Y23" s="288"/>
      <c r="Z23" s="288"/>
      <c r="AA23" s="288"/>
      <c r="AB23" s="288"/>
      <c r="AC23" s="288"/>
      <c r="AD23" s="288"/>
      <c r="AE23" s="288"/>
      <c r="AF23" s="288"/>
      <c r="AG23" s="279"/>
      <c r="AH23" s="289"/>
      <c r="AI23" s="290"/>
      <c r="AJ23" s="290"/>
      <c r="AK23" s="290"/>
      <c r="AL23" s="291"/>
      <c r="AM23" s="290"/>
      <c r="AN23" s="290"/>
      <c r="AO23" s="290"/>
      <c r="AP23" s="290"/>
      <c r="AQ23" s="291"/>
      <c r="AR23" s="278"/>
      <c r="AS23" s="288"/>
      <c r="AT23" s="288"/>
      <c r="AU23" s="288"/>
      <c r="AV23" s="288"/>
      <c r="AW23" s="288"/>
      <c r="AX23" s="288"/>
      <c r="AY23" s="288"/>
      <c r="AZ23" s="288"/>
      <c r="BA23" s="279"/>
      <c r="BB23" s="289"/>
      <c r="BC23" s="290"/>
      <c r="BD23" s="290"/>
      <c r="BE23" s="290"/>
      <c r="BF23" s="291"/>
      <c r="BG23" s="290"/>
      <c r="BH23" s="290"/>
      <c r="BI23" s="290"/>
      <c r="BJ23" s="290"/>
      <c r="BK23" s="291"/>
      <c r="BL23" s="278"/>
      <c r="BM23" s="288"/>
      <c r="BN23" s="288"/>
      <c r="BO23" s="288"/>
      <c r="BP23" s="288"/>
      <c r="BQ23" s="288"/>
      <c r="BR23" s="288"/>
      <c r="BS23" s="288"/>
      <c r="BT23" s="288"/>
      <c r="BU23" s="279"/>
      <c r="BV23" s="289"/>
      <c r="BW23" s="290"/>
      <c r="BX23" s="290"/>
      <c r="BY23" s="290"/>
      <c r="BZ23" s="291"/>
      <c r="CA23" s="290"/>
      <c r="CB23" s="290"/>
      <c r="CC23" s="290"/>
      <c r="CD23" s="290"/>
      <c r="CE23" s="291"/>
      <c r="CF23" s="278"/>
      <c r="CG23" s="288"/>
      <c r="CH23" s="288"/>
      <c r="CI23" s="288"/>
      <c r="CJ23" s="288"/>
      <c r="CK23" s="288"/>
      <c r="CL23" s="288"/>
      <c r="CM23" s="288"/>
      <c r="CN23" s="288"/>
      <c r="CO23" s="279"/>
      <c r="CP23" s="289"/>
      <c r="CQ23" s="290"/>
      <c r="CR23" s="290"/>
      <c r="CS23" s="290"/>
      <c r="CT23" s="291"/>
      <c r="CU23" s="290"/>
      <c r="CV23" s="290"/>
      <c r="CW23" s="290"/>
      <c r="CX23" s="290"/>
      <c r="CY23" s="291"/>
      <c r="CZ23" s="278"/>
      <c r="DA23" s="288"/>
      <c r="DB23" s="288"/>
      <c r="DC23" s="288"/>
      <c r="DD23" s="288"/>
      <c r="DE23" s="288"/>
      <c r="DF23" s="288"/>
      <c r="DG23" s="288"/>
      <c r="DH23" s="288"/>
      <c r="DI23" s="279"/>
      <c r="DJ23" s="289"/>
      <c r="DK23" s="290"/>
      <c r="DL23" s="290"/>
      <c r="DM23" s="290"/>
      <c r="DN23" s="291"/>
      <c r="DO23" s="290"/>
      <c r="DP23" s="290"/>
      <c r="DQ23" s="290"/>
      <c r="DR23" s="290"/>
      <c r="DS23" s="291"/>
      <c r="DT23" s="278"/>
      <c r="DU23" s="288"/>
      <c r="DV23" s="288"/>
      <c r="DW23" s="288"/>
      <c r="DX23" s="288"/>
      <c r="DY23" s="288"/>
      <c r="DZ23" s="288"/>
      <c r="EA23" s="288"/>
      <c r="EB23" s="288"/>
      <c r="EC23" s="279"/>
      <c r="ED23" s="281"/>
      <c r="EE23" s="290"/>
      <c r="EF23" s="290"/>
      <c r="EG23" s="290"/>
      <c r="EH23" s="291"/>
      <c r="EI23" s="290"/>
      <c r="EJ23" s="290"/>
      <c r="EK23" s="290"/>
      <c r="EL23" s="290"/>
      <c r="EM23" s="291"/>
    </row>
    <row r="24" customFormat="false" ht="15.75" hidden="false" customHeight="false" outlineLevel="0" collapsed="false">
      <c r="A24" s="271"/>
      <c r="B24" s="282" t="s">
        <v>222</v>
      </c>
      <c r="C24" s="283" t="s">
        <v>241</v>
      </c>
      <c r="D24" s="278"/>
      <c r="E24" s="288"/>
      <c r="F24" s="288"/>
      <c r="G24" s="288"/>
      <c r="H24" s="288"/>
      <c r="I24" s="288"/>
      <c r="J24" s="288"/>
      <c r="K24" s="288"/>
      <c r="L24" s="288"/>
      <c r="M24" s="279"/>
      <c r="N24" s="289"/>
      <c r="O24" s="290"/>
      <c r="P24" s="290"/>
      <c r="Q24" s="290"/>
      <c r="R24" s="291"/>
      <c r="S24" s="290"/>
      <c r="T24" s="290"/>
      <c r="U24" s="290"/>
      <c r="V24" s="290"/>
      <c r="W24" s="280"/>
      <c r="X24" s="278"/>
      <c r="Y24" s="288"/>
      <c r="Z24" s="288"/>
      <c r="AA24" s="288"/>
      <c r="AB24" s="288"/>
      <c r="AC24" s="288"/>
      <c r="AD24" s="288"/>
      <c r="AE24" s="288"/>
      <c r="AF24" s="288"/>
      <c r="AG24" s="279"/>
      <c r="AH24" s="289"/>
      <c r="AI24" s="290"/>
      <c r="AJ24" s="290"/>
      <c r="AK24" s="290"/>
      <c r="AL24" s="291"/>
      <c r="AM24" s="290"/>
      <c r="AN24" s="290"/>
      <c r="AO24" s="290"/>
      <c r="AP24" s="290"/>
      <c r="AQ24" s="291"/>
      <c r="AR24" s="278"/>
      <c r="AS24" s="288"/>
      <c r="AT24" s="288"/>
      <c r="AU24" s="288"/>
      <c r="AV24" s="288"/>
      <c r="AW24" s="288"/>
      <c r="AX24" s="288"/>
      <c r="AY24" s="288"/>
      <c r="AZ24" s="288"/>
      <c r="BA24" s="279"/>
      <c r="BB24" s="289"/>
      <c r="BC24" s="290"/>
      <c r="BD24" s="290"/>
      <c r="BE24" s="290"/>
      <c r="BF24" s="291"/>
      <c r="BG24" s="290"/>
      <c r="BH24" s="290"/>
      <c r="BI24" s="290"/>
      <c r="BJ24" s="290"/>
      <c r="BK24" s="291"/>
      <c r="BL24" s="278"/>
      <c r="BM24" s="288"/>
      <c r="BN24" s="288"/>
      <c r="BO24" s="288"/>
      <c r="BP24" s="288"/>
      <c r="BQ24" s="288"/>
      <c r="BR24" s="288"/>
      <c r="BS24" s="288"/>
      <c r="BT24" s="288"/>
      <c r="BU24" s="279"/>
      <c r="BV24" s="289"/>
      <c r="BW24" s="290"/>
      <c r="BX24" s="290"/>
      <c r="BY24" s="290"/>
      <c r="BZ24" s="291"/>
      <c r="CA24" s="290"/>
      <c r="CB24" s="290"/>
      <c r="CC24" s="290"/>
      <c r="CD24" s="290"/>
      <c r="CE24" s="291"/>
      <c r="CF24" s="278"/>
      <c r="CG24" s="288"/>
      <c r="CH24" s="288"/>
      <c r="CI24" s="288"/>
      <c r="CJ24" s="288"/>
      <c r="CK24" s="288"/>
      <c r="CL24" s="288"/>
      <c r="CM24" s="288"/>
      <c r="CN24" s="288"/>
      <c r="CO24" s="279"/>
      <c r="CP24" s="289"/>
      <c r="CQ24" s="290"/>
      <c r="CR24" s="290"/>
      <c r="CS24" s="290"/>
      <c r="CT24" s="291"/>
      <c r="CU24" s="290"/>
      <c r="CV24" s="290"/>
      <c r="CW24" s="290"/>
      <c r="CX24" s="290"/>
      <c r="CY24" s="291"/>
      <c r="CZ24" s="278"/>
      <c r="DA24" s="288"/>
      <c r="DB24" s="288"/>
      <c r="DC24" s="288"/>
      <c r="DD24" s="288"/>
      <c r="DE24" s="288"/>
      <c r="DF24" s="288"/>
      <c r="DG24" s="288"/>
      <c r="DH24" s="288"/>
      <c r="DI24" s="279"/>
      <c r="DJ24" s="289"/>
      <c r="DK24" s="290"/>
      <c r="DL24" s="290"/>
      <c r="DM24" s="290"/>
      <c r="DN24" s="291"/>
      <c r="DO24" s="290"/>
      <c r="DP24" s="290"/>
      <c r="DQ24" s="290"/>
      <c r="DR24" s="290"/>
      <c r="DS24" s="291"/>
      <c r="DT24" s="278"/>
      <c r="DU24" s="288"/>
      <c r="DV24" s="288"/>
      <c r="DW24" s="288"/>
      <c r="DX24" s="288"/>
      <c r="DY24" s="288"/>
      <c r="DZ24" s="288"/>
      <c r="EA24" s="288"/>
      <c r="EB24" s="288"/>
      <c r="EC24" s="279"/>
      <c r="ED24" s="281"/>
      <c r="EE24" s="290"/>
      <c r="EF24" s="290"/>
      <c r="EG24" s="290"/>
      <c r="EH24" s="291"/>
      <c r="EI24" s="290"/>
      <c r="EJ24" s="290"/>
      <c r="EK24" s="290"/>
      <c r="EL24" s="290"/>
      <c r="EM24" s="291"/>
    </row>
    <row r="25" customFormat="false" ht="21.75" hidden="false" customHeight="true" outlineLevel="0" collapsed="false">
      <c r="A25" s="287" t="s">
        <v>236</v>
      </c>
      <c r="B25" s="285" t="s">
        <v>225</v>
      </c>
      <c r="C25" s="286" t="s">
        <v>242</v>
      </c>
      <c r="D25" s="278"/>
      <c r="E25" s="288"/>
      <c r="F25" s="288"/>
      <c r="G25" s="288"/>
      <c r="H25" s="288"/>
      <c r="I25" s="288"/>
      <c r="J25" s="288"/>
      <c r="K25" s="288"/>
      <c r="L25" s="288"/>
      <c r="M25" s="279"/>
      <c r="N25" s="289"/>
      <c r="O25" s="290"/>
      <c r="P25" s="290"/>
      <c r="Q25" s="290"/>
      <c r="R25" s="291"/>
      <c r="S25" s="290"/>
      <c r="T25" s="290"/>
      <c r="U25" s="290"/>
      <c r="V25" s="290"/>
      <c r="W25" s="280"/>
      <c r="X25" s="278"/>
      <c r="Y25" s="288"/>
      <c r="Z25" s="288"/>
      <c r="AA25" s="288"/>
      <c r="AB25" s="288"/>
      <c r="AC25" s="288"/>
      <c r="AD25" s="288"/>
      <c r="AE25" s="288"/>
      <c r="AF25" s="288"/>
      <c r="AG25" s="279"/>
      <c r="AH25" s="289"/>
      <c r="AI25" s="290"/>
      <c r="AJ25" s="290"/>
      <c r="AK25" s="290"/>
      <c r="AL25" s="291"/>
      <c r="AM25" s="290"/>
      <c r="AN25" s="290"/>
      <c r="AO25" s="290"/>
      <c r="AP25" s="290"/>
      <c r="AQ25" s="291"/>
      <c r="AR25" s="278"/>
      <c r="AS25" s="288"/>
      <c r="AT25" s="288"/>
      <c r="AU25" s="288"/>
      <c r="AV25" s="288"/>
      <c r="AW25" s="288"/>
      <c r="AX25" s="288"/>
      <c r="AY25" s="288"/>
      <c r="AZ25" s="288"/>
      <c r="BA25" s="279"/>
      <c r="BB25" s="289"/>
      <c r="BC25" s="290"/>
      <c r="BD25" s="290"/>
      <c r="BE25" s="290"/>
      <c r="BF25" s="291"/>
      <c r="BG25" s="290"/>
      <c r="BH25" s="290"/>
      <c r="BI25" s="290"/>
      <c r="BJ25" s="290"/>
      <c r="BK25" s="291"/>
      <c r="BL25" s="278"/>
      <c r="BM25" s="288"/>
      <c r="BN25" s="288"/>
      <c r="BO25" s="288"/>
      <c r="BP25" s="288"/>
      <c r="BQ25" s="288"/>
      <c r="BR25" s="288"/>
      <c r="BS25" s="288"/>
      <c r="BT25" s="288"/>
      <c r="BU25" s="279"/>
      <c r="BV25" s="289"/>
      <c r="BW25" s="290"/>
      <c r="BX25" s="290"/>
      <c r="BY25" s="290"/>
      <c r="BZ25" s="291"/>
      <c r="CA25" s="290"/>
      <c r="CB25" s="290"/>
      <c r="CC25" s="290"/>
      <c r="CD25" s="290"/>
      <c r="CE25" s="291"/>
      <c r="CF25" s="278"/>
      <c r="CG25" s="288"/>
      <c r="CH25" s="288"/>
      <c r="CI25" s="288"/>
      <c r="CJ25" s="288"/>
      <c r="CK25" s="288"/>
      <c r="CL25" s="288"/>
      <c r="CM25" s="288"/>
      <c r="CN25" s="288"/>
      <c r="CO25" s="279"/>
      <c r="CP25" s="289"/>
      <c r="CQ25" s="290"/>
      <c r="CR25" s="290"/>
      <c r="CS25" s="290"/>
      <c r="CT25" s="291"/>
      <c r="CU25" s="290"/>
      <c r="CV25" s="290"/>
      <c r="CW25" s="290"/>
      <c r="CX25" s="290"/>
      <c r="CY25" s="291"/>
      <c r="CZ25" s="278"/>
      <c r="DA25" s="288"/>
      <c r="DB25" s="288"/>
      <c r="DC25" s="288"/>
      <c r="DD25" s="288"/>
      <c r="DE25" s="288"/>
      <c r="DF25" s="288"/>
      <c r="DG25" s="288"/>
      <c r="DH25" s="288"/>
      <c r="DI25" s="279"/>
      <c r="DJ25" s="289"/>
      <c r="DK25" s="290"/>
      <c r="DL25" s="290"/>
      <c r="DM25" s="290"/>
      <c r="DN25" s="291"/>
      <c r="DO25" s="290"/>
      <c r="DP25" s="290"/>
      <c r="DQ25" s="290"/>
      <c r="DR25" s="290"/>
      <c r="DS25" s="291"/>
      <c r="DT25" s="278"/>
      <c r="DU25" s="288"/>
      <c r="DV25" s="288"/>
      <c r="DW25" s="288"/>
      <c r="DX25" s="288"/>
      <c r="DY25" s="288"/>
      <c r="DZ25" s="288"/>
      <c r="EA25" s="288"/>
      <c r="EB25" s="288"/>
      <c r="EC25" s="279"/>
      <c r="ED25" s="281"/>
      <c r="EE25" s="290"/>
      <c r="EF25" s="290"/>
      <c r="EG25" s="290"/>
      <c r="EH25" s="291"/>
      <c r="EI25" s="290"/>
      <c r="EJ25" s="290"/>
      <c r="EK25" s="290"/>
      <c r="EL25" s="290"/>
      <c r="EM25" s="291"/>
    </row>
    <row r="26" customFormat="false" ht="15.75" hidden="false" customHeight="true" outlineLevel="0" collapsed="false">
      <c r="A26" s="271" t="s">
        <v>243</v>
      </c>
      <c r="B26" s="272" t="s">
        <v>218</v>
      </c>
      <c r="C26" s="273" t="s">
        <v>244</v>
      </c>
      <c r="D26" s="278"/>
      <c r="E26" s="292"/>
      <c r="F26" s="292"/>
      <c r="G26" s="292"/>
      <c r="H26" s="292"/>
      <c r="I26" s="288"/>
      <c r="J26" s="292"/>
      <c r="K26" s="292"/>
      <c r="L26" s="292"/>
      <c r="M26" s="293"/>
      <c r="N26" s="289"/>
      <c r="O26" s="290"/>
      <c r="P26" s="290"/>
      <c r="Q26" s="290"/>
      <c r="R26" s="290"/>
      <c r="S26" s="290"/>
      <c r="T26" s="290"/>
      <c r="U26" s="290"/>
      <c r="V26" s="290"/>
      <c r="W26" s="280"/>
      <c r="X26" s="278"/>
      <c r="Y26" s="292"/>
      <c r="Z26" s="292"/>
      <c r="AA26" s="292"/>
      <c r="AB26" s="292"/>
      <c r="AC26" s="288"/>
      <c r="AD26" s="292"/>
      <c r="AE26" s="292"/>
      <c r="AF26" s="292"/>
      <c r="AG26" s="293"/>
      <c r="AH26" s="289"/>
      <c r="AI26" s="290"/>
      <c r="AJ26" s="290"/>
      <c r="AK26" s="290"/>
      <c r="AL26" s="290"/>
      <c r="AM26" s="290"/>
      <c r="AN26" s="290"/>
      <c r="AO26" s="290"/>
      <c r="AP26" s="290"/>
      <c r="AQ26" s="291"/>
      <c r="AR26" s="278"/>
      <c r="AS26" s="292"/>
      <c r="AT26" s="292"/>
      <c r="AU26" s="292"/>
      <c r="AV26" s="292"/>
      <c r="AW26" s="288"/>
      <c r="AX26" s="292"/>
      <c r="AY26" s="292"/>
      <c r="AZ26" s="292"/>
      <c r="BA26" s="293"/>
      <c r="BB26" s="289"/>
      <c r="BC26" s="290"/>
      <c r="BD26" s="290"/>
      <c r="BE26" s="290"/>
      <c r="BF26" s="290"/>
      <c r="BG26" s="290"/>
      <c r="BH26" s="290"/>
      <c r="BI26" s="290"/>
      <c r="BJ26" s="290"/>
      <c r="BK26" s="291"/>
      <c r="BL26" s="278"/>
      <c r="BM26" s="292"/>
      <c r="BN26" s="292"/>
      <c r="BO26" s="292"/>
      <c r="BP26" s="292"/>
      <c r="BQ26" s="288"/>
      <c r="BR26" s="292"/>
      <c r="BS26" s="292"/>
      <c r="BT26" s="292"/>
      <c r="BU26" s="293"/>
      <c r="BV26" s="289"/>
      <c r="BW26" s="290"/>
      <c r="BX26" s="290"/>
      <c r="BY26" s="290"/>
      <c r="BZ26" s="290"/>
      <c r="CA26" s="290"/>
      <c r="CB26" s="290"/>
      <c r="CC26" s="290"/>
      <c r="CD26" s="290"/>
      <c r="CE26" s="291"/>
      <c r="CF26" s="278"/>
      <c r="CG26" s="292"/>
      <c r="CH26" s="292"/>
      <c r="CI26" s="292"/>
      <c r="CJ26" s="292"/>
      <c r="CK26" s="288"/>
      <c r="CL26" s="292"/>
      <c r="CM26" s="292"/>
      <c r="CN26" s="292"/>
      <c r="CO26" s="293"/>
      <c r="CP26" s="289"/>
      <c r="CQ26" s="290"/>
      <c r="CR26" s="290"/>
      <c r="CS26" s="290"/>
      <c r="CT26" s="290"/>
      <c r="CU26" s="290"/>
      <c r="CV26" s="290"/>
      <c r="CW26" s="290"/>
      <c r="CX26" s="290"/>
      <c r="CY26" s="291"/>
      <c r="CZ26" s="278"/>
      <c r="DA26" s="292"/>
      <c r="DB26" s="292"/>
      <c r="DC26" s="292"/>
      <c r="DD26" s="292"/>
      <c r="DE26" s="288"/>
      <c r="DF26" s="292"/>
      <c r="DG26" s="292"/>
      <c r="DH26" s="292"/>
      <c r="DI26" s="293"/>
      <c r="DJ26" s="289"/>
      <c r="DK26" s="290"/>
      <c r="DL26" s="290"/>
      <c r="DM26" s="290"/>
      <c r="DN26" s="290"/>
      <c r="DO26" s="290"/>
      <c r="DP26" s="290"/>
      <c r="DQ26" s="290"/>
      <c r="DR26" s="290"/>
      <c r="DS26" s="291"/>
      <c r="DT26" s="278"/>
      <c r="DU26" s="292"/>
      <c r="DV26" s="292"/>
      <c r="DW26" s="292"/>
      <c r="DX26" s="292"/>
      <c r="DY26" s="288"/>
      <c r="DZ26" s="292"/>
      <c r="EA26" s="292"/>
      <c r="EB26" s="292"/>
      <c r="EC26" s="293"/>
      <c r="ED26" s="281"/>
      <c r="EE26" s="290"/>
      <c r="EF26" s="290"/>
      <c r="EG26" s="290"/>
      <c r="EH26" s="290"/>
      <c r="EI26" s="290"/>
      <c r="EJ26" s="290"/>
      <c r="EK26" s="290"/>
      <c r="EL26" s="290"/>
      <c r="EM26" s="291"/>
    </row>
    <row r="27" customFormat="false" ht="15.75" hidden="false" customHeight="false" outlineLevel="0" collapsed="false">
      <c r="A27" s="271"/>
      <c r="B27" s="282" t="s">
        <v>220</v>
      </c>
      <c r="C27" s="283" t="s">
        <v>245</v>
      </c>
      <c r="D27" s="278"/>
      <c r="E27" s="292"/>
      <c r="F27" s="292"/>
      <c r="G27" s="292"/>
      <c r="H27" s="292"/>
      <c r="I27" s="288"/>
      <c r="J27" s="292"/>
      <c r="K27" s="292"/>
      <c r="L27" s="292"/>
      <c r="M27" s="293"/>
      <c r="N27" s="289"/>
      <c r="O27" s="290"/>
      <c r="P27" s="290"/>
      <c r="Q27" s="290"/>
      <c r="R27" s="290"/>
      <c r="S27" s="290"/>
      <c r="T27" s="290"/>
      <c r="U27" s="290"/>
      <c r="V27" s="290"/>
      <c r="W27" s="280"/>
      <c r="X27" s="278"/>
      <c r="Y27" s="292"/>
      <c r="Z27" s="292"/>
      <c r="AA27" s="292"/>
      <c r="AB27" s="292"/>
      <c r="AC27" s="288"/>
      <c r="AD27" s="292"/>
      <c r="AE27" s="292"/>
      <c r="AF27" s="292"/>
      <c r="AG27" s="293"/>
      <c r="AH27" s="289"/>
      <c r="AI27" s="290"/>
      <c r="AJ27" s="290"/>
      <c r="AK27" s="290"/>
      <c r="AL27" s="290"/>
      <c r="AM27" s="290"/>
      <c r="AN27" s="290"/>
      <c r="AO27" s="290"/>
      <c r="AP27" s="290"/>
      <c r="AQ27" s="291"/>
      <c r="AR27" s="278"/>
      <c r="AS27" s="292"/>
      <c r="AT27" s="292"/>
      <c r="AU27" s="292"/>
      <c r="AV27" s="292"/>
      <c r="AW27" s="288"/>
      <c r="AX27" s="292"/>
      <c r="AY27" s="292"/>
      <c r="AZ27" s="292"/>
      <c r="BA27" s="293"/>
      <c r="BB27" s="289"/>
      <c r="BC27" s="290"/>
      <c r="BD27" s="290"/>
      <c r="BE27" s="290"/>
      <c r="BF27" s="290"/>
      <c r="BG27" s="290"/>
      <c r="BH27" s="290"/>
      <c r="BI27" s="290"/>
      <c r="BJ27" s="290"/>
      <c r="BK27" s="291"/>
      <c r="BL27" s="278"/>
      <c r="BM27" s="292"/>
      <c r="BN27" s="292"/>
      <c r="BO27" s="292"/>
      <c r="BP27" s="292"/>
      <c r="BQ27" s="288"/>
      <c r="BR27" s="292"/>
      <c r="BS27" s="292"/>
      <c r="BT27" s="292"/>
      <c r="BU27" s="293"/>
      <c r="BV27" s="289"/>
      <c r="BW27" s="290"/>
      <c r="BX27" s="290"/>
      <c r="BY27" s="290"/>
      <c r="BZ27" s="290"/>
      <c r="CA27" s="290"/>
      <c r="CB27" s="290"/>
      <c r="CC27" s="290"/>
      <c r="CD27" s="290"/>
      <c r="CE27" s="291"/>
      <c r="CF27" s="278"/>
      <c r="CG27" s="292"/>
      <c r="CH27" s="292"/>
      <c r="CI27" s="292"/>
      <c r="CJ27" s="292"/>
      <c r="CK27" s="288"/>
      <c r="CL27" s="292"/>
      <c r="CM27" s="292"/>
      <c r="CN27" s="292"/>
      <c r="CO27" s="293"/>
      <c r="CP27" s="289"/>
      <c r="CQ27" s="290"/>
      <c r="CR27" s="290"/>
      <c r="CS27" s="290"/>
      <c r="CT27" s="290"/>
      <c r="CU27" s="290"/>
      <c r="CV27" s="290"/>
      <c r="CW27" s="290"/>
      <c r="CX27" s="290"/>
      <c r="CY27" s="291"/>
      <c r="CZ27" s="278"/>
      <c r="DA27" s="292"/>
      <c r="DB27" s="292"/>
      <c r="DC27" s="292"/>
      <c r="DD27" s="292"/>
      <c r="DE27" s="288"/>
      <c r="DF27" s="292"/>
      <c r="DG27" s="292"/>
      <c r="DH27" s="292"/>
      <c r="DI27" s="293"/>
      <c r="DJ27" s="289"/>
      <c r="DK27" s="290"/>
      <c r="DL27" s="290"/>
      <c r="DM27" s="290"/>
      <c r="DN27" s="290"/>
      <c r="DO27" s="290"/>
      <c r="DP27" s="290"/>
      <c r="DQ27" s="290"/>
      <c r="DR27" s="290"/>
      <c r="DS27" s="291"/>
      <c r="DT27" s="278"/>
      <c r="DU27" s="292"/>
      <c r="DV27" s="292"/>
      <c r="DW27" s="292"/>
      <c r="DX27" s="292"/>
      <c r="DY27" s="288"/>
      <c r="DZ27" s="292"/>
      <c r="EA27" s="292"/>
      <c r="EB27" s="292"/>
      <c r="EC27" s="293"/>
      <c r="ED27" s="281"/>
      <c r="EE27" s="290"/>
      <c r="EF27" s="290"/>
      <c r="EG27" s="290"/>
      <c r="EH27" s="290"/>
      <c r="EI27" s="290"/>
      <c r="EJ27" s="290"/>
      <c r="EK27" s="290"/>
      <c r="EL27" s="290"/>
      <c r="EM27" s="291"/>
    </row>
    <row r="28" customFormat="false" ht="15.75" hidden="false" customHeight="false" outlineLevel="0" collapsed="false">
      <c r="A28" s="271"/>
      <c r="B28" s="282" t="s">
        <v>222</v>
      </c>
      <c r="C28" s="283" t="s">
        <v>246</v>
      </c>
      <c r="D28" s="278"/>
      <c r="E28" s="292"/>
      <c r="F28" s="292"/>
      <c r="G28" s="292"/>
      <c r="H28" s="292"/>
      <c r="I28" s="288"/>
      <c r="J28" s="292"/>
      <c r="K28" s="292"/>
      <c r="L28" s="292"/>
      <c r="M28" s="293"/>
      <c r="N28" s="289"/>
      <c r="O28" s="290"/>
      <c r="P28" s="290"/>
      <c r="Q28" s="290"/>
      <c r="R28" s="290"/>
      <c r="S28" s="290"/>
      <c r="T28" s="290"/>
      <c r="U28" s="290"/>
      <c r="V28" s="290"/>
      <c r="W28" s="280"/>
      <c r="X28" s="278"/>
      <c r="Y28" s="292"/>
      <c r="Z28" s="292"/>
      <c r="AA28" s="292"/>
      <c r="AB28" s="292"/>
      <c r="AC28" s="288"/>
      <c r="AD28" s="292"/>
      <c r="AE28" s="292"/>
      <c r="AF28" s="292"/>
      <c r="AG28" s="293"/>
      <c r="AH28" s="289"/>
      <c r="AI28" s="290"/>
      <c r="AJ28" s="290"/>
      <c r="AK28" s="290"/>
      <c r="AL28" s="290"/>
      <c r="AM28" s="290"/>
      <c r="AN28" s="290"/>
      <c r="AO28" s="290"/>
      <c r="AP28" s="290"/>
      <c r="AQ28" s="291"/>
      <c r="AR28" s="278"/>
      <c r="AS28" s="292"/>
      <c r="AT28" s="292"/>
      <c r="AU28" s="292"/>
      <c r="AV28" s="292"/>
      <c r="AW28" s="288"/>
      <c r="AX28" s="292"/>
      <c r="AY28" s="292"/>
      <c r="AZ28" s="292"/>
      <c r="BA28" s="293"/>
      <c r="BB28" s="289"/>
      <c r="BC28" s="290"/>
      <c r="BD28" s="290"/>
      <c r="BE28" s="290"/>
      <c r="BF28" s="290"/>
      <c r="BG28" s="290"/>
      <c r="BH28" s="290"/>
      <c r="BI28" s="290"/>
      <c r="BJ28" s="290"/>
      <c r="BK28" s="291"/>
      <c r="BL28" s="278"/>
      <c r="BM28" s="292"/>
      <c r="BN28" s="292"/>
      <c r="BO28" s="292"/>
      <c r="BP28" s="292"/>
      <c r="BQ28" s="288"/>
      <c r="BR28" s="292"/>
      <c r="BS28" s="292"/>
      <c r="BT28" s="292"/>
      <c r="BU28" s="293"/>
      <c r="BV28" s="289"/>
      <c r="BW28" s="290"/>
      <c r="BX28" s="290"/>
      <c r="BY28" s="290"/>
      <c r="BZ28" s="290"/>
      <c r="CA28" s="290"/>
      <c r="CB28" s="290"/>
      <c r="CC28" s="290"/>
      <c r="CD28" s="290"/>
      <c r="CE28" s="291"/>
      <c r="CF28" s="278"/>
      <c r="CG28" s="292"/>
      <c r="CH28" s="292"/>
      <c r="CI28" s="292"/>
      <c r="CJ28" s="292"/>
      <c r="CK28" s="288"/>
      <c r="CL28" s="292"/>
      <c r="CM28" s="292"/>
      <c r="CN28" s="292"/>
      <c r="CO28" s="293"/>
      <c r="CP28" s="289"/>
      <c r="CQ28" s="290"/>
      <c r="CR28" s="290"/>
      <c r="CS28" s="290"/>
      <c r="CT28" s="290"/>
      <c r="CU28" s="290"/>
      <c r="CV28" s="290"/>
      <c r="CW28" s="290"/>
      <c r="CX28" s="290"/>
      <c r="CY28" s="291"/>
      <c r="CZ28" s="278"/>
      <c r="DA28" s="292"/>
      <c r="DB28" s="292"/>
      <c r="DC28" s="292"/>
      <c r="DD28" s="292"/>
      <c r="DE28" s="288"/>
      <c r="DF28" s="292"/>
      <c r="DG28" s="292"/>
      <c r="DH28" s="292"/>
      <c r="DI28" s="293"/>
      <c r="DJ28" s="289"/>
      <c r="DK28" s="290"/>
      <c r="DL28" s="290"/>
      <c r="DM28" s="290"/>
      <c r="DN28" s="290"/>
      <c r="DO28" s="290"/>
      <c r="DP28" s="290"/>
      <c r="DQ28" s="290"/>
      <c r="DR28" s="290"/>
      <c r="DS28" s="291"/>
      <c r="DT28" s="278"/>
      <c r="DU28" s="292"/>
      <c r="DV28" s="292"/>
      <c r="DW28" s="292"/>
      <c r="DX28" s="292"/>
      <c r="DY28" s="288"/>
      <c r="DZ28" s="292"/>
      <c r="EA28" s="292"/>
      <c r="EB28" s="292"/>
      <c r="EC28" s="293"/>
      <c r="ED28" s="281"/>
      <c r="EE28" s="290"/>
      <c r="EF28" s="290"/>
      <c r="EG28" s="290"/>
      <c r="EH28" s="290"/>
      <c r="EI28" s="290"/>
      <c r="EJ28" s="290"/>
      <c r="EK28" s="290"/>
      <c r="EL28" s="290"/>
      <c r="EM28" s="291"/>
    </row>
    <row r="29" customFormat="false" ht="21.75" hidden="false" customHeight="true" outlineLevel="0" collapsed="false">
      <c r="A29" s="294" t="s">
        <v>247</v>
      </c>
      <c r="B29" s="285" t="s">
        <v>225</v>
      </c>
      <c r="C29" s="286" t="s">
        <v>248</v>
      </c>
      <c r="D29" s="278"/>
      <c r="E29" s="292"/>
      <c r="F29" s="292"/>
      <c r="G29" s="292"/>
      <c r="H29" s="292"/>
      <c r="I29" s="288"/>
      <c r="J29" s="292"/>
      <c r="K29" s="292"/>
      <c r="L29" s="292"/>
      <c r="M29" s="293"/>
      <c r="N29" s="289"/>
      <c r="O29" s="290"/>
      <c r="P29" s="290"/>
      <c r="Q29" s="290"/>
      <c r="R29" s="290"/>
      <c r="S29" s="290"/>
      <c r="T29" s="290"/>
      <c r="U29" s="290"/>
      <c r="V29" s="290"/>
      <c r="W29" s="280"/>
      <c r="X29" s="278"/>
      <c r="Y29" s="292"/>
      <c r="Z29" s="292"/>
      <c r="AA29" s="292"/>
      <c r="AB29" s="292"/>
      <c r="AC29" s="288"/>
      <c r="AD29" s="292"/>
      <c r="AE29" s="292"/>
      <c r="AF29" s="292"/>
      <c r="AG29" s="293"/>
      <c r="AH29" s="289"/>
      <c r="AI29" s="290"/>
      <c r="AJ29" s="290"/>
      <c r="AK29" s="290"/>
      <c r="AL29" s="290"/>
      <c r="AM29" s="290"/>
      <c r="AN29" s="290"/>
      <c r="AO29" s="290"/>
      <c r="AP29" s="290"/>
      <c r="AQ29" s="291"/>
      <c r="AR29" s="278"/>
      <c r="AS29" s="292"/>
      <c r="AT29" s="292"/>
      <c r="AU29" s="292"/>
      <c r="AV29" s="292"/>
      <c r="AW29" s="288"/>
      <c r="AX29" s="292"/>
      <c r="AY29" s="292"/>
      <c r="AZ29" s="292"/>
      <c r="BA29" s="293"/>
      <c r="BB29" s="289"/>
      <c r="BC29" s="290"/>
      <c r="BD29" s="290"/>
      <c r="BE29" s="290"/>
      <c r="BF29" s="290"/>
      <c r="BG29" s="290"/>
      <c r="BH29" s="290"/>
      <c r="BI29" s="290"/>
      <c r="BJ29" s="290"/>
      <c r="BK29" s="291"/>
      <c r="BL29" s="278"/>
      <c r="BM29" s="292"/>
      <c r="BN29" s="292"/>
      <c r="BO29" s="292"/>
      <c r="BP29" s="292"/>
      <c r="BQ29" s="288"/>
      <c r="BR29" s="292"/>
      <c r="BS29" s="292"/>
      <c r="BT29" s="292"/>
      <c r="BU29" s="293"/>
      <c r="BV29" s="289"/>
      <c r="BW29" s="290"/>
      <c r="BX29" s="290"/>
      <c r="BY29" s="290"/>
      <c r="BZ29" s="290"/>
      <c r="CA29" s="290"/>
      <c r="CB29" s="290"/>
      <c r="CC29" s="290"/>
      <c r="CD29" s="290"/>
      <c r="CE29" s="291"/>
      <c r="CF29" s="278"/>
      <c r="CG29" s="292"/>
      <c r="CH29" s="292"/>
      <c r="CI29" s="292"/>
      <c r="CJ29" s="292"/>
      <c r="CK29" s="288"/>
      <c r="CL29" s="292"/>
      <c r="CM29" s="292"/>
      <c r="CN29" s="292"/>
      <c r="CO29" s="293"/>
      <c r="CP29" s="289"/>
      <c r="CQ29" s="290"/>
      <c r="CR29" s="290"/>
      <c r="CS29" s="290"/>
      <c r="CT29" s="290"/>
      <c r="CU29" s="290"/>
      <c r="CV29" s="290"/>
      <c r="CW29" s="290"/>
      <c r="CX29" s="290"/>
      <c r="CY29" s="291"/>
      <c r="CZ29" s="278"/>
      <c r="DA29" s="292"/>
      <c r="DB29" s="292"/>
      <c r="DC29" s="292"/>
      <c r="DD29" s="292"/>
      <c r="DE29" s="288"/>
      <c r="DF29" s="292"/>
      <c r="DG29" s="292"/>
      <c r="DH29" s="292"/>
      <c r="DI29" s="293"/>
      <c r="DJ29" s="289"/>
      <c r="DK29" s="290"/>
      <c r="DL29" s="290"/>
      <c r="DM29" s="290"/>
      <c r="DN29" s="290"/>
      <c r="DO29" s="290"/>
      <c r="DP29" s="290"/>
      <c r="DQ29" s="290"/>
      <c r="DR29" s="290"/>
      <c r="DS29" s="291"/>
      <c r="DT29" s="278"/>
      <c r="DU29" s="292"/>
      <c r="DV29" s="292"/>
      <c r="DW29" s="292"/>
      <c r="DX29" s="292"/>
      <c r="DY29" s="288"/>
      <c r="DZ29" s="292"/>
      <c r="EA29" s="292"/>
      <c r="EB29" s="292"/>
      <c r="EC29" s="293"/>
      <c r="ED29" s="281"/>
      <c r="EE29" s="290"/>
      <c r="EF29" s="290"/>
      <c r="EG29" s="290"/>
      <c r="EH29" s="290"/>
      <c r="EI29" s="290"/>
      <c r="EJ29" s="290"/>
      <c r="EK29" s="290"/>
      <c r="EL29" s="290"/>
      <c r="EM29" s="291"/>
    </row>
    <row r="30" customFormat="false" ht="15.75" hidden="false" customHeight="true" outlineLevel="0" collapsed="false">
      <c r="A30" s="271" t="s">
        <v>249</v>
      </c>
      <c r="B30" s="272" t="s">
        <v>218</v>
      </c>
      <c r="C30" s="273" t="s">
        <v>250</v>
      </c>
      <c r="D30" s="278"/>
      <c r="E30" s="278"/>
      <c r="F30" s="278"/>
      <c r="G30" s="278"/>
      <c r="H30" s="278"/>
      <c r="I30" s="279"/>
      <c r="J30" s="279"/>
      <c r="K30" s="279"/>
      <c r="L30" s="279"/>
      <c r="M30" s="279"/>
      <c r="N30" s="281"/>
      <c r="O30" s="281"/>
      <c r="P30" s="281"/>
      <c r="Q30" s="281"/>
      <c r="R30" s="281"/>
      <c r="S30" s="280"/>
      <c r="T30" s="280"/>
      <c r="U30" s="280"/>
      <c r="V30" s="280"/>
      <c r="W30" s="280"/>
      <c r="X30" s="278"/>
      <c r="Y30" s="278"/>
      <c r="Z30" s="278"/>
      <c r="AA30" s="278"/>
      <c r="AB30" s="278"/>
      <c r="AC30" s="279"/>
      <c r="AD30" s="279"/>
      <c r="AE30" s="279"/>
      <c r="AF30" s="279"/>
      <c r="AG30" s="279"/>
      <c r="AH30" s="281"/>
      <c r="AI30" s="281"/>
      <c r="AJ30" s="281"/>
      <c r="AK30" s="281"/>
      <c r="AL30" s="281"/>
      <c r="AM30" s="280"/>
      <c r="AN30" s="280"/>
      <c r="AO30" s="280"/>
      <c r="AP30" s="280"/>
      <c r="AQ30" s="280"/>
      <c r="AR30" s="278"/>
      <c r="AS30" s="278"/>
      <c r="AT30" s="278"/>
      <c r="AU30" s="278"/>
      <c r="AV30" s="278"/>
      <c r="AW30" s="279"/>
      <c r="AX30" s="279"/>
      <c r="AY30" s="279"/>
      <c r="AZ30" s="279"/>
      <c r="BA30" s="279"/>
      <c r="BB30" s="281"/>
      <c r="BC30" s="281"/>
      <c r="BD30" s="281"/>
      <c r="BE30" s="281"/>
      <c r="BF30" s="281"/>
      <c r="BG30" s="280"/>
      <c r="BH30" s="280"/>
      <c r="BI30" s="280"/>
      <c r="BJ30" s="280"/>
      <c r="BK30" s="280"/>
      <c r="BL30" s="278"/>
      <c r="BM30" s="278"/>
      <c r="BN30" s="278"/>
      <c r="BO30" s="278"/>
      <c r="BP30" s="278"/>
      <c r="BQ30" s="279"/>
      <c r="BR30" s="279"/>
      <c r="BS30" s="279"/>
      <c r="BT30" s="279"/>
      <c r="BU30" s="279"/>
      <c r="BV30" s="281"/>
      <c r="BW30" s="281"/>
      <c r="BX30" s="281"/>
      <c r="BY30" s="281"/>
      <c r="BZ30" s="281"/>
      <c r="CA30" s="280"/>
      <c r="CB30" s="280"/>
      <c r="CC30" s="280"/>
      <c r="CD30" s="280"/>
      <c r="CE30" s="280"/>
      <c r="CF30" s="278"/>
      <c r="CG30" s="278"/>
      <c r="CH30" s="278"/>
      <c r="CI30" s="278"/>
      <c r="CJ30" s="278"/>
      <c r="CK30" s="279"/>
      <c r="CL30" s="279"/>
      <c r="CM30" s="279"/>
      <c r="CN30" s="279"/>
      <c r="CO30" s="279"/>
      <c r="CP30" s="281"/>
      <c r="CQ30" s="281"/>
      <c r="CR30" s="281"/>
      <c r="CS30" s="281"/>
      <c r="CT30" s="281"/>
      <c r="CU30" s="280"/>
      <c r="CV30" s="280"/>
      <c r="CW30" s="280"/>
      <c r="CX30" s="280"/>
      <c r="CY30" s="280"/>
      <c r="CZ30" s="278"/>
      <c r="DA30" s="278"/>
      <c r="DB30" s="278"/>
      <c r="DC30" s="278"/>
      <c r="DD30" s="278"/>
      <c r="DE30" s="279"/>
      <c r="DF30" s="279"/>
      <c r="DG30" s="279"/>
      <c r="DH30" s="279"/>
      <c r="DI30" s="279"/>
      <c r="DJ30" s="281"/>
      <c r="DK30" s="281"/>
      <c r="DL30" s="281"/>
      <c r="DM30" s="281"/>
      <c r="DN30" s="281"/>
      <c r="DO30" s="280"/>
      <c r="DP30" s="280"/>
      <c r="DQ30" s="280"/>
      <c r="DR30" s="280"/>
      <c r="DS30" s="280"/>
      <c r="DT30" s="278"/>
      <c r="DU30" s="278"/>
      <c r="DV30" s="278"/>
      <c r="DW30" s="278"/>
      <c r="DX30" s="278"/>
      <c r="DY30" s="279"/>
      <c r="DZ30" s="279"/>
      <c r="EA30" s="279"/>
      <c r="EB30" s="279"/>
      <c r="EC30" s="279"/>
      <c r="ED30" s="281"/>
      <c r="EE30" s="281"/>
      <c r="EF30" s="281"/>
      <c r="EG30" s="281"/>
      <c r="EH30" s="281"/>
      <c r="EI30" s="280"/>
      <c r="EJ30" s="280"/>
      <c r="EK30" s="280"/>
      <c r="EL30" s="280"/>
      <c r="EM30" s="280"/>
    </row>
    <row r="31" customFormat="false" ht="15.75" hidden="false" customHeight="false" outlineLevel="0" collapsed="false">
      <c r="A31" s="271"/>
      <c r="B31" s="282" t="s">
        <v>220</v>
      </c>
      <c r="C31" s="283" t="s">
        <v>251</v>
      </c>
      <c r="D31" s="278"/>
      <c r="E31" s="278"/>
      <c r="F31" s="278"/>
      <c r="G31" s="278"/>
      <c r="H31" s="278"/>
      <c r="I31" s="279"/>
      <c r="J31" s="279"/>
      <c r="K31" s="279"/>
      <c r="L31" s="279"/>
      <c r="M31" s="279"/>
      <c r="N31" s="281"/>
      <c r="O31" s="281"/>
      <c r="P31" s="281"/>
      <c r="Q31" s="281"/>
      <c r="R31" s="281"/>
      <c r="S31" s="280"/>
      <c r="T31" s="280"/>
      <c r="U31" s="280"/>
      <c r="V31" s="280"/>
      <c r="W31" s="280"/>
      <c r="X31" s="278"/>
      <c r="Y31" s="278"/>
      <c r="Z31" s="278"/>
      <c r="AA31" s="278"/>
      <c r="AB31" s="278"/>
      <c r="AC31" s="279"/>
      <c r="AD31" s="279"/>
      <c r="AE31" s="279"/>
      <c r="AF31" s="279"/>
      <c r="AG31" s="279"/>
      <c r="AH31" s="281"/>
      <c r="AI31" s="281"/>
      <c r="AJ31" s="281"/>
      <c r="AK31" s="281"/>
      <c r="AL31" s="281"/>
      <c r="AM31" s="280"/>
      <c r="AN31" s="280"/>
      <c r="AO31" s="280"/>
      <c r="AP31" s="280"/>
      <c r="AQ31" s="280"/>
      <c r="AR31" s="278"/>
      <c r="AS31" s="278"/>
      <c r="AT31" s="278"/>
      <c r="AU31" s="278"/>
      <c r="AV31" s="278"/>
      <c r="AW31" s="279"/>
      <c r="AX31" s="279"/>
      <c r="AY31" s="279"/>
      <c r="AZ31" s="279"/>
      <c r="BA31" s="279"/>
      <c r="BB31" s="281"/>
      <c r="BC31" s="281"/>
      <c r="BD31" s="281"/>
      <c r="BE31" s="281"/>
      <c r="BF31" s="281"/>
      <c r="BG31" s="280"/>
      <c r="BH31" s="280"/>
      <c r="BI31" s="280"/>
      <c r="BJ31" s="280"/>
      <c r="BK31" s="280"/>
      <c r="BL31" s="278"/>
      <c r="BM31" s="278"/>
      <c r="BN31" s="278"/>
      <c r="BO31" s="278"/>
      <c r="BP31" s="278"/>
      <c r="BQ31" s="279"/>
      <c r="BR31" s="279"/>
      <c r="BS31" s="279"/>
      <c r="BT31" s="279"/>
      <c r="BU31" s="279"/>
      <c r="BV31" s="281"/>
      <c r="BW31" s="281"/>
      <c r="BX31" s="281"/>
      <c r="BY31" s="281"/>
      <c r="BZ31" s="281"/>
      <c r="CA31" s="280"/>
      <c r="CB31" s="280"/>
      <c r="CC31" s="280"/>
      <c r="CD31" s="280"/>
      <c r="CE31" s="280"/>
      <c r="CF31" s="278"/>
      <c r="CG31" s="278"/>
      <c r="CH31" s="278"/>
      <c r="CI31" s="278"/>
      <c r="CJ31" s="278"/>
      <c r="CK31" s="279"/>
      <c r="CL31" s="279"/>
      <c r="CM31" s="279"/>
      <c r="CN31" s="279"/>
      <c r="CO31" s="279"/>
      <c r="CP31" s="281"/>
      <c r="CQ31" s="281"/>
      <c r="CR31" s="281"/>
      <c r="CS31" s="281"/>
      <c r="CT31" s="281"/>
      <c r="CU31" s="280"/>
      <c r="CV31" s="280"/>
      <c r="CW31" s="280"/>
      <c r="CX31" s="280"/>
      <c r="CY31" s="280"/>
      <c r="CZ31" s="278"/>
      <c r="DA31" s="278"/>
      <c r="DB31" s="278"/>
      <c r="DC31" s="278"/>
      <c r="DD31" s="278"/>
      <c r="DE31" s="279"/>
      <c r="DF31" s="279"/>
      <c r="DG31" s="279"/>
      <c r="DH31" s="279"/>
      <c r="DI31" s="279"/>
      <c r="DJ31" s="281"/>
      <c r="DK31" s="281"/>
      <c r="DL31" s="281"/>
      <c r="DM31" s="281"/>
      <c r="DN31" s="281"/>
      <c r="DO31" s="280"/>
      <c r="DP31" s="280"/>
      <c r="DQ31" s="280"/>
      <c r="DR31" s="280"/>
      <c r="DS31" s="280"/>
      <c r="DT31" s="278"/>
      <c r="DU31" s="278"/>
      <c r="DV31" s="278"/>
      <c r="DW31" s="278"/>
      <c r="DX31" s="278"/>
      <c r="DY31" s="279"/>
      <c r="DZ31" s="279"/>
      <c r="EA31" s="279"/>
      <c r="EB31" s="279"/>
      <c r="EC31" s="279"/>
      <c r="ED31" s="281"/>
      <c r="EE31" s="281"/>
      <c r="EF31" s="281"/>
      <c r="EG31" s="281"/>
      <c r="EH31" s="281"/>
      <c r="EI31" s="280"/>
      <c r="EJ31" s="280"/>
      <c r="EK31" s="280"/>
      <c r="EL31" s="280"/>
      <c r="EM31" s="280"/>
    </row>
    <row r="32" customFormat="false" ht="15.75" hidden="false" customHeight="false" outlineLevel="0" collapsed="false">
      <c r="A32" s="271"/>
      <c r="B32" s="282" t="s">
        <v>222</v>
      </c>
      <c r="C32" s="283" t="s">
        <v>252</v>
      </c>
      <c r="D32" s="278"/>
      <c r="E32" s="278"/>
      <c r="F32" s="278"/>
      <c r="G32" s="278"/>
      <c r="H32" s="278"/>
      <c r="I32" s="279"/>
      <c r="J32" s="279"/>
      <c r="K32" s="279"/>
      <c r="L32" s="279"/>
      <c r="M32" s="279"/>
      <c r="N32" s="281"/>
      <c r="O32" s="281"/>
      <c r="P32" s="281"/>
      <c r="Q32" s="281"/>
      <c r="R32" s="281"/>
      <c r="S32" s="280"/>
      <c r="T32" s="280"/>
      <c r="U32" s="280"/>
      <c r="V32" s="280"/>
      <c r="W32" s="280"/>
      <c r="X32" s="278"/>
      <c r="Y32" s="278"/>
      <c r="Z32" s="278"/>
      <c r="AA32" s="278"/>
      <c r="AB32" s="278"/>
      <c r="AC32" s="279"/>
      <c r="AD32" s="279"/>
      <c r="AE32" s="279"/>
      <c r="AF32" s="279"/>
      <c r="AG32" s="279"/>
      <c r="AH32" s="281"/>
      <c r="AI32" s="281"/>
      <c r="AJ32" s="281"/>
      <c r="AK32" s="281"/>
      <c r="AL32" s="281"/>
      <c r="AM32" s="280"/>
      <c r="AN32" s="280"/>
      <c r="AO32" s="280"/>
      <c r="AP32" s="280"/>
      <c r="AQ32" s="280"/>
      <c r="AR32" s="278"/>
      <c r="AS32" s="278"/>
      <c r="AT32" s="278"/>
      <c r="AU32" s="278"/>
      <c r="AV32" s="278"/>
      <c r="AW32" s="279"/>
      <c r="AX32" s="279"/>
      <c r="AY32" s="279"/>
      <c r="AZ32" s="279"/>
      <c r="BA32" s="279"/>
      <c r="BB32" s="281"/>
      <c r="BC32" s="281"/>
      <c r="BD32" s="281"/>
      <c r="BE32" s="281"/>
      <c r="BF32" s="281"/>
      <c r="BG32" s="280"/>
      <c r="BH32" s="280"/>
      <c r="BI32" s="280"/>
      <c r="BJ32" s="280"/>
      <c r="BK32" s="280"/>
      <c r="BL32" s="278"/>
      <c r="BM32" s="278"/>
      <c r="BN32" s="278"/>
      <c r="BO32" s="278"/>
      <c r="BP32" s="278"/>
      <c r="BQ32" s="279"/>
      <c r="BR32" s="279"/>
      <c r="BS32" s="279"/>
      <c r="BT32" s="279"/>
      <c r="BU32" s="279"/>
      <c r="BV32" s="281"/>
      <c r="BW32" s="281"/>
      <c r="BX32" s="281"/>
      <c r="BY32" s="281"/>
      <c r="BZ32" s="281"/>
      <c r="CA32" s="280"/>
      <c r="CB32" s="280"/>
      <c r="CC32" s="280"/>
      <c r="CD32" s="280"/>
      <c r="CE32" s="280"/>
      <c r="CF32" s="278"/>
      <c r="CG32" s="278"/>
      <c r="CH32" s="278"/>
      <c r="CI32" s="278"/>
      <c r="CJ32" s="278"/>
      <c r="CK32" s="279"/>
      <c r="CL32" s="279"/>
      <c r="CM32" s="279"/>
      <c r="CN32" s="279"/>
      <c r="CO32" s="279"/>
      <c r="CP32" s="281"/>
      <c r="CQ32" s="281"/>
      <c r="CR32" s="281"/>
      <c r="CS32" s="281"/>
      <c r="CT32" s="281"/>
      <c r="CU32" s="280"/>
      <c r="CV32" s="280"/>
      <c r="CW32" s="280"/>
      <c r="CX32" s="280"/>
      <c r="CY32" s="280"/>
      <c r="CZ32" s="278"/>
      <c r="DA32" s="278"/>
      <c r="DB32" s="278"/>
      <c r="DC32" s="278"/>
      <c r="DD32" s="278"/>
      <c r="DE32" s="279"/>
      <c r="DF32" s="279"/>
      <c r="DG32" s="279"/>
      <c r="DH32" s="279"/>
      <c r="DI32" s="279"/>
      <c r="DJ32" s="281"/>
      <c r="DK32" s="281"/>
      <c r="DL32" s="281"/>
      <c r="DM32" s="281"/>
      <c r="DN32" s="281"/>
      <c r="DO32" s="280"/>
      <c r="DP32" s="280"/>
      <c r="DQ32" s="280"/>
      <c r="DR32" s="280"/>
      <c r="DS32" s="280"/>
      <c r="DT32" s="278"/>
      <c r="DU32" s="278"/>
      <c r="DV32" s="278"/>
      <c r="DW32" s="278"/>
      <c r="DX32" s="278"/>
      <c r="DY32" s="279"/>
      <c r="DZ32" s="279"/>
      <c r="EA32" s="279"/>
      <c r="EB32" s="279"/>
      <c r="EC32" s="279"/>
      <c r="ED32" s="281"/>
      <c r="EE32" s="281"/>
      <c r="EF32" s="281"/>
      <c r="EG32" s="281"/>
      <c r="EH32" s="281"/>
      <c r="EI32" s="280"/>
      <c r="EJ32" s="280"/>
      <c r="EK32" s="280"/>
      <c r="EL32" s="280"/>
      <c r="EM32" s="280"/>
    </row>
    <row r="33" customFormat="false" ht="21.75" hidden="false" customHeight="true" outlineLevel="0" collapsed="false">
      <c r="A33" s="294" t="s">
        <v>247</v>
      </c>
      <c r="B33" s="285" t="s">
        <v>225</v>
      </c>
      <c r="C33" s="286" t="s">
        <v>253</v>
      </c>
      <c r="D33" s="278"/>
      <c r="E33" s="278"/>
      <c r="F33" s="278"/>
      <c r="G33" s="278"/>
      <c r="H33" s="278"/>
      <c r="I33" s="279"/>
      <c r="J33" s="279"/>
      <c r="K33" s="279"/>
      <c r="L33" s="279"/>
      <c r="M33" s="279"/>
      <c r="N33" s="281"/>
      <c r="O33" s="281"/>
      <c r="P33" s="281"/>
      <c r="Q33" s="281"/>
      <c r="R33" s="281"/>
      <c r="S33" s="280"/>
      <c r="T33" s="280"/>
      <c r="U33" s="280"/>
      <c r="V33" s="280"/>
      <c r="W33" s="280"/>
      <c r="X33" s="278"/>
      <c r="Y33" s="278"/>
      <c r="Z33" s="278"/>
      <c r="AA33" s="278"/>
      <c r="AB33" s="278"/>
      <c r="AC33" s="279"/>
      <c r="AD33" s="279"/>
      <c r="AE33" s="279"/>
      <c r="AF33" s="279"/>
      <c r="AG33" s="279"/>
      <c r="AH33" s="281"/>
      <c r="AI33" s="281"/>
      <c r="AJ33" s="281"/>
      <c r="AK33" s="281"/>
      <c r="AL33" s="281"/>
      <c r="AM33" s="280"/>
      <c r="AN33" s="280"/>
      <c r="AO33" s="280"/>
      <c r="AP33" s="280"/>
      <c r="AQ33" s="280"/>
      <c r="AR33" s="278"/>
      <c r="AS33" s="278"/>
      <c r="AT33" s="278"/>
      <c r="AU33" s="278"/>
      <c r="AV33" s="278"/>
      <c r="AW33" s="279"/>
      <c r="AX33" s="279"/>
      <c r="AY33" s="279"/>
      <c r="AZ33" s="279"/>
      <c r="BA33" s="279"/>
      <c r="BB33" s="281"/>
      <c r="BC33" s="281"/>
      <c r="BD33" s="281"/>
      <c r="BE33" s="281"/>
      <c r="BF33" s="281"/>
      <c r="BG33" s="280"/>
      <c r="BH33" s="280"/>
      <c r="BI33" s="280"/>
      <c r="BJ33" s="280"/>
      <c r="BK33" s="280"/>
      <c r="BL33" s="278"/>
      <c r="BM33" s="278"/>
      <c r="BN33" s="278"/>
      <c r="BO33" s="278"/>
      <c r="BP33" s="278"/>
      <c r="BQ33" s="279"/>
      <c r="BR33" s="279"/>
      <c r="BS33" s="279"/>
      <c r="BT33" s="279"/>
      <c r="BU33" s="279"/>
      <c r="BV33" s="281"/>
      <c r="BW33" s="281"/>
      <c r="BX33" s="281"/>
      <c r="BY33" s="281"/>
      <c r="BZ33" s="281"/>
      <c r="CA33" s="280"/>
      <c r="CB33" s="280"/>
      <c r="CC33" s="280"/>
      <c r="CD33" s="280"/>
      <c r="CE33" s="280"/>
      <c r="CF33" s="278"/>
      <c r="CG33" s="278"/>
      <c r="CH33" s="278"/>
      <c r="CI33" s="278"/>
      <c r="CJ33" s="278"/>
      <c r="CK33" s="279"/>
      <c r="CL33" s="279"/>
      <c r="CM33" s="279"/>
      <c r="CN33" s="279"/>
      <c r="CO33" s="279"/>
      <c r="CP33" s="281"/>
      <c r="CQ33" s="281"/>
      <c r="CR33" s="281"/>
      <c r="CS33" s="281"/>
      <c r="CT33" s="281"/>
      <c r="CU33" s="280"/>
      <c r="CV33" s="280"/>
      <c r="CW33" s="280"/>
      <c r="CX33" s="280"/>
      <c r="CY33" s="280"/>
      <c r="CZ33" s="278"/>
      <c r="DA33" s="278"/>
      <c r="DB33" s="278"/>
      <c r="DC33" s="278"/>
      <c r="DD33" s="278"/>
      <c r="DE33" s="279"/>
      <c r="DF33" s="279"/>
      <c r="DG33" s="279"/>
      <c r="DH33" s="279"/>
      <c r="DI33" s="279"/>
      <c r="DJ33" s="281"/>
      <c r="DK33" s="281"/>
      <c r="DL33" s="281"/>
      <c r="DM33" s="281"/>
      <c r="DN33" s="281"/>
      <c r="DO33" s="280"/>
      <c r="DP33" s="280"/>
      <c r="DQ33" s="280"/>
      <c r="DR33" s="280"/>
      <c r="DS33" s="280"/>
      <c r="DT33" s="278"/>
      <c r="DU33" s="278"/>
      <c r="DV33" s="278"/>
      <c r="DW33" s="278"/>
      <c r="DX33" s="278"/>
      <c r="DY33" s="279"/>
      <c r="DZ33" s="279"/>
      <c r="EA33" s="279"/>
      <c r="EB33" s="279"/>
      <c r="EC33" s="279"/>
      <c r="ED33" s="281"/>
      <c r="EE33" s="281"/>
      <c r="EF33" s="281"/>
      <c r="EG33" s="281"/>
      <c r="EH33" s="281"/>
      <c r="EI33" s="280"/>
      <c r="EJ33" s="280"/>
      <c r="EK33" s="280"/>
      <c r="EL33" s="280"/>
      <c r="EM33" s="280"/>
    </row>
    <row r="34" customFormat="false" ht="25.5" hidden="false" customHeight="true" outlineLevel="0" collapsed="false">
      <c r="A34" s="295"/>
      <c r="B34" s="296"/>
      <c r="C34" s="297" t="s">
        <v>254</v>
      </c>
      <c r="D34" s="298" t="e">
        <f aca="false">AVERAGE(D26,D22)</f>
        <v>#DIV/0!</v>
      </c>
      <c r="E34" s="299" t="e">
        <f aca="false">AVERAGE(E26,E22)</f>
        <v>#DIV/0!</v>
      </c>
      <c r="F34" s="299" t="e">
        <f aca="false">AVERAGE(F26,F22)</f>
        <v>#DIV/0!</v>
      </c>
      <c r="G34" s="299" t="e">
        <f aca="false">AVERAGE(G26,G22)</f>
        <v>#DIV/0!</v>
      </c>
      <c r="H34" s="299" t="e">
        <f aca="false">AVERAGE(H26,H22)</f>
        <v>#DIV/0!</v>
      </c>
      <c r="I34" s="299" t="e">
        <f aca="false">AVERAGE(I26,I22)</f>
        <v>#DIV/0!</v>
      </c>
      <c r="J34" s="299" t="e">
        <f aca="false">AVERAGE(J26,J22)</f>
        <v>#DIV/0!</v>
      </c>
      <c r="K34" s="299" t="e">
        <f aca="false">AVERAGE(K26,K22)</f>
        <v>#DIV/0!</v>
      </c>
      <c r="L34" s="299" t="e">
        <f aca="false">AVERAGE(L26,L22)</f>
        <v>#DIV/0!</v>
      </c>
      <c r="M34" s="300" t="e">
        <f aca="false">AVERAGE(M26,M22)</f>
        <v>#DIV/0!</v>
      </c>
      <c r="N34" s="301" t="e">
        <f aca="false">AVERAGE(N26,N22)</f>
        <v>#DIV/0!</v>
      </c>
      <c r="O34" s="302" t="e">
        <f aca="false">AVERAGE(O26,O22)</f>
        <v>#DIV/0!</v>
      </c>
      <c r="P34" s="302" t="e">
        <f aca="false">AVERAGE(P26,P22)</f>
        <v>#DIV/0!</v>
      </c>
      <c r="Q34" s="302" t="e">
        <f aca="false">AVERAGE(Q26,Q22)</f>
        <v>#DIV/0!</v>
      </c>
      <c r="R34" s="302" t="e">
        <f aca="false">AVERAGE(R26,R22)</f>
        <v>#DIV/0!</v>
      </c>
      <c r="S34" s="302" t="e">
        <f aca="false">AVERAGE(S26,S22)</f>
        <v>#DIV/0!</v>
      </c>
      <c r="T34" s="302" t="e">
        <f aca="false">AVERAGE(T26,T22)</f>
        <v>#DIV/0!</v>
      </c>
      <c r="U34" s="302" t="e">
        <f aca="false">AVERAGE(U26,U22)</f>
        <v>#DIV/0!</v>
      </c>
      <c r="V34" s="302" t="e">
        <f aca="false">AVERAGE(V26,V22)</f>
        <v>#DIV/0!</v>
      </c>
      <c r="W34" s="303" t="e">
        <f aca="false">AVERAGE(W26,W22)</f>
        <v>#DIV/0!</v>
      </c>
      <c r="X34" s="304" t="e">
        <f aca="false">AVERAGE(X26,X22)</f>
        <v>#DIV/0!</v>
      </c>
      <c r="Y34" s="299" t="e">
        <f aca="false">AVERAGE(Y26,Y22)</f>
        <v>#DIV/0!</v>
      </c>
      <c r="Z34" s="299" t="e">
        <f aca="false">AVERAGE(Z26,Z22)</f>
        <v>#DIV/0!</v>
      </c>
      <c r="AA34" s="299" t="e">
        <f aca="false">AVERAGE(AA26,AA22)</f>
        <v>#DIV/0!</v>
      </c>
      <c r="AB34" s="299" t="e">
        <f aca="false">AVERAGE(AB26,AB22)</f>
        <v>#DIV/0!</v>
      </c>
      <c r="AC34" s="299" t="e">
        <f aca="false">AVERAGE(AC26,AC22)</f>
        <v>#DIV/0!</v>
      </c>
      <c r="AD34" s="299" t="e">
        <f aca="false">AVERAGE(AD26,AD22)</f>
        <v>#DIV/0!</v>
      </c>
      <c r="AE34" s="299" t="e">
        <f aca="false">AVERAGE(AE26,AE22)</f>
        <v>#DIV/0!</v>
      </c>
      <c r="AF34" s="299" t="e">
        <f aca="false">AVERAGE(AF26,AF22)</f>
        <v>#DIV/0!</v>
      </c>
      <c r="AG34" s="299" t="e">
        <f aca="false">AVERAGE(AG26,AG22)</f>
        <v>#DIV/0!</v>
      </c>
      <c r="AH34" s="302" t="e">
        <f aca="false">AVERAGE(AH26,AH22)</f>
        <v>#DIV/0!</v>
      </c>
      <c r="AI34" s="302" t="e">
        <f aca="false">AVERAGE(AI26,AI22)</f>
        <v>#DIV/0!</v>
      </c>
      <c r="AJ34" s="302" t="e">
        <f aca="false">AVERAGE(AJ26,AJ22)</f>
        <v>#DIV/0!</v>
      </c>
      <c r="AK34" s="302" t="e">
        <f aca="false">AVERAGE(AK26,AK22)</f>
        <v>#DIV/0!</v>
      </c>
      <c r="AL34" s="302" t="e">
        <f aca="false">AVERAGE(AL26,AL22)</f>
        <v>#DIV/0!</v>
      </c>
      <c r="AM34" s="302" t="e">
        <f aca="false">AVERAGE(AM26,AM22)</f>
        <v>#DIV/0!</v>
      </c>
      <c r="AN34" s="302" t="e">
        <f aca="false">AVERAGE(AN26,AN22)</f>
        <v>#DIV/0!</v>
      </c>
      <c r="AO34" s="302" t="e">
        <f aca="false">AVERAGE(AO26,AO22)</f>
        <v>#DIV/0!</v>
      </c>
      <c r="AP34" s="302" t="e">
        <f aca="false">AVERAGE(AP26,AP22)</f>
        <v>#DIV/0!</v>
      </c>
      <c r="AQ34" s="302" t="e">
        <f aca="false">AVERAGE(AQ26,AQ22)</f>
        <v>#DIV/0!</v>
      </c>
      <c r="AR34" s="299" t="e">
        <f aca="false">AVERAGE(AR26,AR22)</f>
        <v>#DIV/0!</v>
      </c>
      <c r="AS34" s="299" t="e">
        <f aca="false">AVERAGE(AS26,AS22)</f>
        <v>#DIV/0!</v>
      </c>
      <c r="AT34" s="299" t="e">
        <f aca="false">AVERAGE(AT26,AT22)</f>
        <v>#DIV/0!</v>
      </c>
      <c r="AU34" s="299" t="e">
        <f aca="false">AVERAGE(AU26,AU22)</f>
        <v>#DIV/0!</v>
      </c>
      <c r="AV34" s="299" t="e">
        <f aca="false">AVERAGE(AV26,AV22)</f>
        <v>#DIV/0!</v>
      </c>
      <c r="AW34" s="299" t="e">
        <f aca="false">AVERAGE(AW26,AW22)</f>
        <v>#DIV/0!</v>
      </c>
      <c r="AX34" s="299" t="e">
        <f aca="false">AVERAGE(AX26,AX22)</f>
        <v>#DIV/0!</v>
      </c>
      <c r="AY34" s="299" t="e">
        <f aca="false">AVERAGE(AY26,AY22)</f>
        <v>#DIV/0!</v>
      </c>
      <c r="AZ34" s="299" t="e">
        <f aca="false">AVERAGE(AZ26,AZ22)</f>
        <v>#DIV/0!</v>
      </c>
      <c r="BA34" s="299" t="e">
        <f aca="false">AVERAGE(BA26,BA22)</f>
        <v>#DIV/0!</v>
      </c>
      <c r="BB34" s="302" t="e">
        <f aca="false">AVERAGE(BB26,BB22)</f>
        <v>#DIV/0!</v>
      </c>
      <c r="BC34" s="302" t="e">
        <f aca="false">AVERAGE(BC26,BC22)</f>
        <v>#DIV/0!</v>
      </c>
      <c r="BD34" s="302" t="e">
        <f aca="false">AVERAGE(BD26,BD22)</f>
        <v>#DIV/0!</v>
      </c>
      <c r="BE34" s="302" t="e">
        <f aca="false">AVERAGE(BE26,BE22)</f>
        <v>#DIV/0!</v>
      </c>
      <c r="BF34" s="302" t="e">
        <f aca="false">AVERAGE(BF26,BF22)</f>
        <v>#DIV/0!</v>
      </c>
      <c r="BG34" s="302" t="e">
        <f aca="false">AVERAGE(BG26,BG22)</f>
        <v>#DIV/0!</v>
      </c>
      <c r="BH34" s="302" t="e">
        <f aca="false">AVERAGE(BH26,BH22)</f>
        <v>#DIV/0!</v>
      </c>
      <c r="BI34" s="302" t="e">
        <f aca="false">AVERAGE(BI26,BI22)</f>
        <v>#DIV/0!</v>
      </c>
      <c r="BJ34" s="302" t="e">
        <f aca="false">AVERAGE(BJ26,BJ22)</f>
        <v>#DIV/0!</v>
      </c>
      <c r="BK34" s="302" t="e">
        <f aca="false">AVERAGE(BK26,BK22)</f>
        <v>#DIV/0!</v>
      </c>
      <c r="BL34" s="299" t="e">
        <f aca="false">AVERAGE(BL26,BL22)</f>
        <v>#DIV/0!</v>
      </c>
      <c r="BM34" s="299" t="e">
        <f aca="false">AVERAGE(BM26,BM22)</f>
        <v>#DIV/0!</v>
      </c>
      <c r="BN34" s="299" t="e">
        <f aca="false">AVERAGE(BN26,BN22)</f>
        <v>#DIV/0!</v>
      </c>
      <c r="BO34" s="299" t="e">
        <f aca="false">AVERAGE(BO26,BO22)</f>
        <v>#DIV/0!</v>
      </c>
      <c r="BP34" s="299" t="e">
        <f aca="false">AVERAGE(BP26,BP22)</f>
        <v>#DIV/0!</v>
      </c>
      <c r="BQ34" s="299" t="e">
        <f aca="false">AVERAGE(BQ26,BQ22)</f>
        <v>#DIV/0!</v>
      </c>
      <c r="BR34" s="299" t="e">
        <f aca="false">AVERAGE(BR26,BR22)</f>
        <v>#DIV/0!</v>
      </c>
      <c r="BS34" s="299" t="e">
        <f aca="false">AVERAGE(BS26,BS22)</f>
        <v>#DIV/0!</v>
      </c>
      <c r="BT34" s="299" t="e">
        <f aca="false">AVERAGE(BT26,BT22)</f>
        <v>#DIV/0!</v>
      </c>
      <c r="BU34" s="299" t="e">
        <f aca="false">AVERAGE(BU26,BU22)</f>
        <v>#DIV/0!</v>
      </c>
      <c r="BV34" s="302" t="e">
        <f aca="false">AVERAGE(BV26,BV22)</f>
        <v>#DIV/0!</v>
      </c>
      <c r="BW34" s="302" t="e">
        <f aca="false">AVERAGE(BW26,BW22)</f>
        <v>#DIV/0!</v>
      </c>
      <c r="BX34" s="302" t="e">
        <f aca="false">AVERAGE(BX26,BX22)</f>
        <v>#DIV/0!</v>
      </c>
      <c r="BY34" s="302" t="e">
        <f aca="false">AVERAGE(BY26,BY22)</f>
        <v>#DIV/0!</v>
      </c>
      <c r="BZ34" s="302" t="e">
        <f aca="false">AVERAGE(BZ26,BZ22)</f>
        <v>#DIV/0!</v>
      </c>
      <c r="CA34" s="302" t="e">
        <f aca="false">AVERAGE(CA26,CA22)</f>
        <v>#DIV/0!</v>
      </c>
      <c r="CB34" s="302" t="e">
        <f aca="false">AVERAGE(CB26,CB22)</f>
        <v>#DIV/0!</v>
      </c>
      <c r="CC34" s="302" t="e">
        <f aca="false">AVERAGE(CC26,CC22)</f>
        <v>#DIV/0!</v>
      </c>
      <c r="CD34" s="302" t="e">
        <f aca="false">AVERAGE(CD26,CD22)</f>
        <v>#DIV/0!</v>
      </c>
      <c r="CE34" s="302" t="e">
        <f aca="false">AVERAGE(CE26,CE22)</f>
        <v>#DIV/0!</v>
      </c>
      <c r="CF34" s="299" t="e">
        <f aca="false">AVERAGE(CF26,CF22)</f>
        <v>#DIV/0!</v>
      </c>
      <c r="CG34" s="299" t="e">
        <f aca="false">AVERAGE(CG26,CG22)</f>
        <v>#DIV/0!</v>
      </c>
      <c r="CH34" s="299" t="e">
        <f aca="false">AVERAGE(CH26,CH22)</f>
        <v>#DIV/0!</v>
      </c>
      <c r="CI34" s="299" t="e">
        <f aca="false">AVERAGE(CI26,CI22)</f>
        <v>#DIV/0!</v>
      </c>
      <c r="CJ34" s="299" t="e">
        <f aca="false">AVERAGE(CJ26,CJ22)</f>
        <v>#DIV/0!</v>
      </c>
      <c r="CK34" s="299" t="e">
        <f aca="false">AVERAGE(CK26,CK22)</f>
        <v>#DIV/0!</v>
      </c>
      <c r="CL34" s="299" t="e">
        <f aca="false">AVERAGE(CL26,CL22)</f>
        <v>#DIV/0!</v>
      </c>
      <c r="CM34" s="299" t="e">
        <f aca="false">AVERAGE(CM26,CM22)</f>
        <v>#DIV/0!</v>
      </c>
      <c r="CN34" s="299" t="e">
        <f aca="false">AVERAGE(CN26,CN22)</f>
        <v>#DIV/0!</v>
      </c>
      <c r="CO34" s="299" t="e">
        <f aca="false">AVERAGE(CO26,CO22)</f>
        <v>#DIV/0!</v>
      </c>
      <c r="CP34" s="302" t="e">
        <f aca="false">AVERAGE(CP26,CP22)</f>
        <v>#DIV/0!</v>
      </c>
      <c r="CQ34" s="302" t="e">
        <f aca="false">AVERAGE(CQ26,CQ22)</f>
        <v>#DIV/0!</v>
      </c>
      <c r="CR34" s="302" t="e">
        <f aca="false">AVERAGE(CR26,CR22)</f>
        <v>#DIV/0!</v>
      </c>
      <c r="CS34" s="302" t="e">
        <f aca="false">AVERAGE(CS26,CS22)</f>
        <v>#DIV/0!</v>
      </c>
      <c r="CT34" s="302" t="e">
        <f aca="false">AVERAGE(CT26,CT22)</f>
        <v>#DIV/0!</v>
      </c>
      <c r="CU34" s="302" t="e">
        <f aca="false">AVERAGE(CU26,CU22)</f>
        <v>#DIV/0!</v>
      </c>
      <c r="CV34" s="302" t="e">
        <f aca="false">AVERAGE(CV26,CV22)</f>
        <v>#DIV/0!</v>
      </c>
      <c r="CW34" s="302" t="e">
        <f aca="false">AVERAGE(CW26,CW22)</f>
        <v>#DIV/0!</v>
      </c>
      <c r="CX34" s="302" t="e">
        <f aca="false">AVERAGE(CX26,CX22)</f>
        <v>#DIV/0!</v>
      </c>
      <c r="CY34" s="302" t="e">
        <f aca="false">AVERAGE(CY26,CY22)</f>
        <v>#DIV/0!</v>
      </c>
      <c r="CZ34" s="299" t="e">
        <f aca="false">AVERAGE(CZ26,CZ22)</f>
        <v>#DIV/0!</v>
      </c>
      <c r="DA34" s="299" t="e">
        <f aca="false">AVERAGE(DA26,DA22)</f>
        <v>#DIV/0!</v>
      </c>
      <c r="DB34" s="299" t="e">
        <f aca="false">AVERAGE(DB26,DB22)</f>
        <v>#DIV/0!</v>
      </c>
      <c r="DC34" s="299" t="e">
        <f aca="false">AVERAGE(DC26,DC22)</f>
        <v>#DIV/0!</v>
      </c>
      <c r="DD34" s="299" t="e">
        <f aca="false">AVERAGE(DD26,DD22)</f>
        <v>#DIV/0!</v>
      </c>
      <c r="DE34" s="299" t="e">
        <f aca="false">AVERAGE(DE26,DE22)</f>
        <v>#DIV/0!</v>
      </c>
      <c r="DF34" s="299" t="e">
        <f aca="false">AVERAGE(DF26,DF22)</f>
        <v>#DIV/0!</v>
      </c>
      <c r="DG34" s="299" t="e">
        <f aca="false">AVERAGE(DG26,DG22)</f>
        <v>#DIV/0!</v>
      </c>
      <c r="DH34" s="299" t="e">
        <f aca="false">AVERAGE(DH26,DH22)</f>
        <v>#DIV/0!</v>
      </c>
      <c r="DI34" s="299" t="e">
        <f aca="false">AVERAGE(DI26,DI22)</f>
        <v>#DIV/0!</v>
      </c>
      <c r="DJ34" s="302" t="e">
        <f aca="false">AVERAGE(DJ26,DJ22)</f>
        <v>#DIV/0!</v>
      </c>
      <c r="DK34" s="302" t="e">
        <f aca="false">AVERAGE(DK26,DK22)</f>
        <v>#DIV/0!</v>
      </c>
      <c r="DL34" s="302" t="e">
        <f aca="false">AVERAGE(DL26,DL22)</f>
        <v>#DIV/0!</v>
      </c>
      <c r="DM34" s="302" t="e">
        <f aca="false">AVERAGE(DM26,DM22)</f>
        <v>#DIV/0!</v>
      </c>
      <c r="DN34" s="302" t="e">
        <f aca="false">AVERAGE(DN26,DN22)</f>
        <v>#DIV/0!</v>
      </c>
      <c r="DO34" s="302" t="e">
        <f aca="false">AVERAGE(DO26,DO22)</f>
        <v>#DIV/0!</v>
      </c>
      <c r="DP34" s="302" t="e">
        <f aca="false">AVERAGE(DP26,DP22)</f>
        <v>#DIV/0!</v>
      </c>
      <c r="DQ34" s="302" t="e">
        <f aca="false">AVERAGE(DQ26,DQ22)</f>
        <v>#DIV/0!</v>
      </c>
      <c r="DR34" s="302" t="e">
        <f aca="false">AVERAGE(DR26,DR22)</f>
        <v>#DIV/0!</v>
      </c>
      <c r="DS34" s="302" t="e">
        <f aca="false">AVERAGE(DS26,DS22)</f>
        <v>#DIV/0!</v>
      </c>
      <c r="DT34" s="299" t="e">
        <f aca="false">AVERAGE(DT26,DT22)</f>
        <v>#DIV/0!</v>
      </c>
      <c r="DU34" s="299" t="e">
        <f aca="false">AVERAGE(DU26,DU22)</f>
        <v>#DIV/0!</v>
      </c>
      <c r="DV34" s="299" t="e">
        <f aca="false">AVERAGE(DV26,DV22)</f>
        <v>#DIV/0!</v>
      </c>
      <c r="DW34" s="299" t="e">
        <f aca="false">AVERAGE(DW26,DW22)</f>
        <v>#DIV/0!</v>
      </c>
      <c r="DX34" s="299" t="e">
        <f aca="false">AVERAGE(DX26,DX22)</f>
        <v>#DIV/0!</v>
      </c>
      <c r="DY34" s="299" t="e">
        <f aca="false">AVERAGE(DY26,DY22)</f>
        <v>#DIV/0!</v>
      </c>
      <c r="DZ34" s="299" t="e">
        <f aca="false">AVERAGE(DZ26,DZ22)</f>
        <v>#DIV/0!</v>
      </c>
      <c r="EA34" s="299" t="e">
        <f aca="false">AVERAGE(EA26,EA22)</f>
        <v>#DIV/0!</v>
      </c>
      <c r="EB34" s="299" t="e">
        <f aca="false">AVERAGE(EB26,EB22)</f>
        <v>#DIV/0!</v>
      </c>
      <c r="EC34" s="299" t="e">
        <f aca="false">AVERAGE(EC26,EC22)</f>
        <v>#DIV/0!</v>
      </c>
      <c r="ED34" s="302" t="e">
        <f aca="false">AVERAGE(ED26,ED22)</f>
        <v>#DIV/0!</v>
      </c>
      <c r="EE34" s="302" t="e">
        <f aca="false">AVERAGE(EE26,EE22)</f>
        <v>#DIV/0!</v>
      </c>
      <c r="EF34" s="302" t="e">
        <f aca="false">AVERAGE(EF26,EF22)</f>
        <v>#DIV/0!</v>
      </c>
      <c r="EG34" s="302" t="e">
        <f aca="false">AVERAGE(EG26,EG22)</f>
        <v>#DIV/0!</v>
      </c>
      <c r="EH34" s="302" t="e">
        <f aca="false">AVERAGE(EH26,EH22)</f>
        <v>#DIV/0!</v>
      </c>
      <c r="EI34" s="302" t="e">
        <f aca="false">AVERAGE(EI26,EI22)</f>
        <v>#DIV/0!</v>
      </c>
      <c r="EJ34" s="302" t="e">
        <f aca="false">AVERAGE(EJ26,EJ22)</f>
        <v>#DIV/0!</v>
      </c>
      <c r="EK34" s="302" t="e">
        <f aca="false">AVERAGE(EK26,EK22)</f>
        <v>#DIV/0!</v>
      </c>
      <c r="EL34" s="302" t="e">
        <f aca="false">AVERAGE(EL26,EL22)</f>
        <v>#DIV/0!</v>
      </c>
      <c r="EM34" s="302" t="e">
        <f aca="false">AVERAGE(EM26,EM22)</f>
        <v>#DIV/0!</v>
      </c>
    </row>
    <row r="35" customFormat="false" ht="7.5" hidden="false" customHeight="true" outlineLevel="0" collapsed="false">
      <c r="A35" s="305"/>
      <c r="B35" s="306"/>
      <c r="C35" s="307"/>
      <c r="D35" s="308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09"/>
      <c r="AX35" s="309"/>
      <c r="AY35" s="309"/>
      <c r="AZ35" s="309"/>
      <c r="BA35" s="309"/>
      <c r="BB35" s="309"/>
      <c r="BC35" s="309"/>
      <c r="BD35" s="309"/>
      <c r="BE35" s="309"/>
      <c r="BF35" s="309"/>
      <c r="BG35" s="309"/>
      <c r="BH35" s="309"/>
      <c r="BI35" s="309"/>
      <c r="BJ35" s="309"/>
      <c r="BK35" s="309"/>
      <c r="BL35" s="309"/>
      <c r="BM35" s="309"/>
      <c r="BN35" s="309"/>
      <c r="BO35" s="309"/>
      <c r="BP35" s="309"/>
      <c r="BQ35" s="309"/>
      <c r="BR35" s="309"/>
      <c r="BS35" s="309"/>
      <c r="BT35" s="309"/>
      <c r="BU35" s="309"/>
      <c r="BV35" s="309"/>
      <c r="BW35" s="309"/>
      <c r="BX35" s="309"/>
      <c r="BY35" s="309"/>
      <c r="BZ35" s="309"/>
      <c r="CA35" s="309"/>
      <c r="CB35" s="309"/>
      <c r="CC35" s="309"/>
      <c r="CD35" s="309"/>
      <c r="CE35" s="309"/>
      <c r="CF35" s="309"/>
      <c r="CG35" s="309"/>
      <c r="CH35" s="309"/>
      <c r="CI35" s="309"/>
      <c r="CJ35" s="309"/>
      <c r="CK35" s="309"/>
      <c r="CL35" s="309"/>
      <c r="CM35" s="309"/>
      <c r="CN35" s="309"/>
      <c r="CO35" s="309"/>
      <c r="CP35" s="309"/>
      <c r="CQ35" s="309"/>
      <c r="CR35" s="309"/>
      <c r="CS35" s="309"/>
      <c r="CT35" s="309"/>
      <c r="CU35" s="309"/>
      <c r="CV35" s="309"/>
      <c r="CW35" s="309"/>
      <c r="CX35" s="309"/>
      <c r="CY35" s="309"/>
      <c r="CZ35" s="309"/>
      <c r="DA35" s="309"/>
      <c r="DB35" s="309"/>
      <c r="DC35" s="309"/>
      <c r="DD35" s="309"/>
      <c r="DE35" s="309"/>
      <c r="DF35" s="309"/>
      <c r="DG35" s="309"/>
      <c r="DH35" s="309"/>
      <c r="DI35" s="309"/>
      <c r="DJ35" s="309"/>
      <c r="DK35" s="309"/>
      <c r="DL35" s="309"/>
      <c r="DM35" s="309"/>
      <c r="DN35" s="309"/>
      <c r="DO35" s="309"/>
      <c r="DP35" s="309"/>
      <c r="DQ35" s="309"/>
      <c r="DR35" s="309"/>
      <c r="DS35" s="309"/>
      <c r="DT35" s="309"/>
      <c r="DU35" s="309"/>
      <c r="DV35" s="309"/>
      <c r="DW35" s="309"/>
      <c r="DX35" s="309"/>
      <c r="DY35" s="309"/>
      <c r="DZ35" s="309"/>
      <c r="EA35" s="309"/>
      <c r="EB35" s="309"/>
      <c r="EC35" s="309"/>
      <c r="ED35" s="309"/>
      <c r="EE35" s="309"/>
      <c r="EF35" s="309"/>
      <c r="EG35" s="309"/>
      <c r="EH35" s="309"/>
      <c r="EI35" s="309"/>
      <c r="EJ35" s="309"/>
      <c r="EK35" s="309"/>
      <c r="EL35" s="309"/>
      <c r="EM35" s="310"/>
    </row>
    <row r="36" customFormat="false" ht="22.5" hidden="false" customHeight="true" outlineLevel="0" collapsed="false">
      <c r="A36" s="311"/>
      <c r="B36" s="312"/>
      <c r="C36" s="313" t="s">
        <v>255</v>
      </c>
      <c r="D36" s="314" t="e">
        <f aca="false">AVERAGE(D10,D18,D14,D30)</f>
        <v>#DIV/0!</v>
      </c>
      <c r="E36" s="314"/>
      <c r="F36" s="314"/>
      <c r="G36" s="314"/>
      <c r="H36" s="314"/>
      <c r="I36" s="315" t="e">
        <f aca="false">AVERAGE(I10,I18,I14,I30)</f>
        <v>#DIV/0!</v>
      </c>
      <c r="J36" s="315"/>
      <c r="K36" s="315"/>
      <c r="L36" s="315"/>
      <c r="M36" s="315"/>
      <c r="N36" s="316" t="e">
        <f aca="false">AVERAGE(N10,N18,N14,N30)</f>
        <v>#DIV/0!</v>
      </c>
      <c r="O36" s="316"/>
      <c r="P36" s="316"/>
      <c r="Q36" s="316"/>
      <c r="R36" s="316"/>
      <c r="S36" s="316" t="e">
        <f aca="false">AVERAGE(S10,S18,S14,S30)</f>
        <v>#DIV/0!</v>
      </c>
      <c r="T36" s="316"/>
      <c r="U36" s="316"/>
      <c r="V36" s="316"/>
      <c r="W36" s="316"/>
      <c r="X36" s="315" t="e">
        <f aca="false">AVERAGE(X10,X18,X14,X30)</f>
        <v>#DIV/0!</v>
      </c>
      <c r="Y36" s="315"/>
      <c r="Z36" s="315"/>
      <c r="AA36" s="315"/>
      <c r="AB36" s="315"/>
      <c r="AC36" s="315" t="e">
        <f aca="false">AVERAGE(AC10,AC18,AC14,AC30)</f>
        <v>#DIV/0!</v>
      </c>
      <c r="AD36" s="315"/>
      <c r="AE36" s="315"/>
      <c r="AF36" s="315"/>
      <c r="AG36" s="315"/>
      <c r="AH36" s="316" t="e">
        <f aca="false">AVERAGE(AH10,AH18,AH14,AH30)</f>
        <v>#DIV/0!</v>
      </c>
      <c r="AI36" s="316"/>
      <c r="AJ36" s="316"/>
      <c r="AK36" s="316"/>
      <c r="AL36" s="316"/>
      <c r="AM36" s="316" t="e">
        <f aca="false">AVERAGE(AM10,AM18,AM14,AM30)</f>
        <v>#DIV/0!</v>
      </c>
      <c r="AN36" s="316"/>
      <c r="AO36" s="316"/>
      <c r="AP36" s="316"/>
      <c r="AQ36" s="316"/>
      <c r="AR36" s="315" t="e">
        <f aca="false">AVERAGE(AR10,AR18,AR14,AR30)</f>
        <v>#DIV/0!</v>
      </c>
      <c r="AS36" s="315"/>
      <c r="AT36" s="315"/>
      <c r="AU36" s="315"/>
      <c r="AV36" s="315"/>
      <c r="AW36" s="315" t="e">
        <f aca="false">AVERAGE(AW10,AW18,AW14,AW30)</f>
        <v>#DIV/0!</v>
      </c>
      <c r="AX36" s="315"/>
      <c r="AY36" s="315"/>
      <c r="AZ36" s="315"/>
      <c r="BA36" s="315"/>
      <c r="BB36" s="316" t="e">
        <f aca="false">AVERAGE(BB10,BB18,BB14,BB30)</f>
        <v>#DIV/0!</v>
      </c>
      <c r="BC36" s="316"/>
      <c r="BD36" s="316"/>
      <c r="BE36" s="316"/>
      <c r="BF36" s="316"/>
      <c r="BG36" s="316" t="e">
        <f aca="false">AVERAGE(BG10,BG18,BG14,BG30)</f>
        <v>#DIV/0!</v>
      </c>
      <c r="BH36" s="316"/>
      <c r="BI36" s="316"/>
      <c r="BJ36" s="316"/>
      <c r="BK36" s="316"/>
      <c r="BL36" s="315" t="e">
        <f aca="false">AVERAGE(BL10,BL18,BL14,BL30)</f>
        <v>#DIV/0!</v>
      </c>
      <c r="BM36" s="315"/>
      <c r="BN36" s="315"/>
      <c r="BO36" s="315"/>
      <c r="BP36" s="315"/>
      <c r="BQ36" s="315" t="e">
        <f aca="false">AVERAGE(BQ10,BQ18,BQ14,BQ30)</f>
        <v>#DIV/0!</v>
      </c>
      <c r="BR36" s="315"/>
      <c r="BS36" s="315"/>
      <c r="BT36" s="315"/>
      <c r="BU36" s="315"/>
      <c r="BV36" s="316" t="e">
        <f aca="false">AVERAGE(BV10,BV18,BV14,BV30)</f>
        <v>#DIV/0!</v>
      </c>
      <c r="BW36" s="316"/>
      <c r="BX36" s="316"/>
      <c r="BY36" s="316"/>
      <c r="BZ36" s="316"/>
      <c r="CA36" s="316" t="e">
        <f aca="false">AVERAGE(CA10,CA18,CA14,CA30)</f>
        <v>#DIV/0!</v>
      </c>
      <c r="CB36" s="316"/>
      <c r="CC36" s="316"/>
      <c r="CD36" s="316"/>
      <c r="CE36" s="316"/>
      <c r="CF36" s="315" t="e">
        <f aca="false">AVERAGE(CF10,CF18,CF14,CF30)</f>
        <v>#DIV/0!</v>
      </c>
      <c r="CG36" s="315"/>
      <c r="CH36" s="315"/>
      <c r="CI36" s="315"/>
      <c r="CJ36" s="315"/>
      <c r="CK36" s="315" t="e">
        <f aca="false">AVERAGE(CK10,CK18,CK14,CK30)</f>
        <v>#DIV/0!</v>
      </c>
      <c r="CL36" s="315"/>
      <c r="CM36" s="315"/>
      <c r="CN36" s="315"/>
      <c r="CO36" s="315"/>
      <c r="CP36" s="316" t="e">
        <f aca="false">AVERAGE(CP10,CP18,CP14,CP30)</f>
        <v>#DIV/0!</v>
      </c>
      <c r="CQ36" s="316"/>
      <c r="CR36" s="316"/>
      <c r="CS36" s="316"/>
      <c r="CT36" s="316"/>
      <c r="CU36" s="316" t="e">
        <f aca="false">AVERAGE(CU10,CU18,CU14,CU30)</f>
        <v>#DIV/0!</v>
      </c>
      <c r="CV36" s="316"/>
      <c r="CW36" s="316"/>
      <c r="CX36" s="316"/>
      <c r="CY36" s="316"/>
      <c r="CZ36" s="315" t="e">
        <f aca="false">AVERAGE(CZ10,CZ18,CZ14,CZ30)</f>
        <v>#DIV/0!</v>
      </c>
      <c r="DA36" s="315"/>
      <c r="DB36" s="315"/>
      <c r="DC36" s="315"/>
      <c r="DD36" s="315"/>
      <c r="DE36" s="315" t="e">
        <f aca="false">AVERAGE(DE10,DE18,DE14,DE30)</f>
        <v>#DIV/0!</v>
      </c>
      <c r="DF36" s="315"/>
      <c r="DG36" s="315"/>
      <c r="DH36" s="315"/>
      <c r="DI36" s="315"/>
      <c r="DJ36" s="316" t="e">
        <f aca="false">AVERAGE(DJ10,DJ18,DJ14,DJ30)</f>
        <v>#DIV/0!</v>
      </c>
      <c r="DK36" s="316"/>
      <c r="DL36" s="316"/>
      <c r="DM36" s="316"/>
      <c r="DN36" s="316"/>
      <c r="DO36" s="316" t="e">
        <f aca="false">AVERAGE(DO10,DO18,DO14,DO30)</f>
        <v>#DIV/0!</v>
      </c>
      <c r="DP36" s="316"/>
      <c r="DQ36" s="316"/>
      <c r="DR36" s="316"/>
      <c r="DS36" s="316"/>
      <c r="DT36" s="315" t="e">
        <f aca="false">AVERAGE(DT10,DT18,DT14,DT30)</f>
        <v>#DIV/0!</v>
      </c>
      <c r="DU36" s="315"/>
      <c r="DV36" s="315"/>
      <c r="DW36" s="315"/>
      <c r="DX36" s="315"/>
      <c r="DY36" s="315" t="e">
        <f aca="false">AVERAGE(DY10,DY18,DY14,DY30)</f>
        <v>#DIV/0!</v>
      </c>
      <c r="DZ36" s="315"/>
      <c r="EA36" s="315"/>
      <c r="EB36" s="315"/>
      <c r="EC36" s="315"/>
      <c r="ED36" s="316" t="e">
        <f aca="false">AVERAGE(ED10,ED18,ED14,ED30)</f>
        <v>#DIV/0!</v>
      </c>
      <c r="EE36" s="316"/>
      <c r="EF36" s="316"/>
      <c r="EG36" s="316"/>
      <c r="EH36" s="316"/>
      <c r="EI36" s="317" t="e">
        <f aca="false">AVERAGE(EI10,EI18,EI14,EI30)</f>
        <v>#DIV/0!</v>
      </c>
      <c r="EJ36" s="317"/>
      <c r="EK36" s="317"/>
      <c r="EL36" s="317"/>
      <c r="EM36" s="317"/>
    </row>
    <row r="37" customFormat="false" ht="22.5" hidden="false" customHeight="true" outlineLevel="0" collapsed="false">
      <c r="A37" s="318"/>
      <c r="B37" s="319"/>
      <c r="C37" s="320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  <c r="AQ37" s="321"/>
      <c r="AR37" s="321"/>
      <c r="AS37" s="321"/>
      <c r="AT37" s="321"/>
      <c r="AU37" s="321"/>
      <c r="AV37" s="321"/>
      <c r="AW37" s="321"/>
      <c r="AX37" s="321"/>
      <c r="AY37" s="321"/>
      <c r="AZ37" s="321"/>
      <c r="BA37" s="321"/>
      <c r="BB37" s="321"/>
      <c r="BC37" s="321"/>
      <c r="BD37" s="321"/>
      <c r="BE37" s="321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1"/>
      <c r="CA37" s="321"/>
      <c r="CB37" s="321"/>
      <c r="CC37" s="321"/>
      <c r="CD37" s="321"/>
      <c r="CE37" s="321"/>
      <c r="CF37" s="321"/>
      <c r="CG37" s="321"/>
      <c r="CH37" s="321"/>
      <c r="CI37" s="321"/>
      <c r="CJ37" s="321"/>
      <c r="CK37" s="321"/>
      <c r="CL37" s="321"/>
      <c r="CM37" s="321"/>
      <c r="CN37" s="321"/>
      <c r="CO37" s="321"/>
      <c r="CP37" s="321"/>
      <c r="CQ37" s="321"/>
      <c r="CR37" s="321"/>
      <c r="CS37" s="321"/>
      <c r="CT37" s="321"/>
      <c r="CU37" s="321"/>
      <c r="CV37" s="321"/>
      <c r="CW37" s="321"/>
      <c r="CX37" s="321"/>
      <c r="CY37" s="321"/>
      <c r="CZ37" s="321"/>
      <c r="DA37" s="321"/>
      <c r="DB37" s="321"/>
      <c r="DC37" s="321"/>
      <c r="DD37" s="321"/>
      <c r="DE37" s="321"/>
      <c r="DF37" s="321"/>
      <c r="DG37" s="321"/>
      <c r="DH37" s="321"/>
      <c r="DI37" s="321"/>
      <c r="DJ37" s="321"/>
      <c r="DK37" s="321"/>
      <c r="DL37" s="321"/>
      <c r="DM37" s="321"/>
      <c r="DN37" s="321"/>
      <c r="DO37" s="321"/>
      <c r="DP37" s="321"/>
      <c r="DQ37" s="321"/>
      <c r="DR37" s="321"/>
      <c r="DS37" s="321"/>
      <c r="DT37" s="321"/>
      <c r="DU37" s="321"/>
      <c r="DV37" s="321"/>
      <c r="DW37" s="321"/>
      <c r="DX37" s="321"/>
      <c r="DY37" s="321"/>
      <c r="DZ37" s="321"/>
      <c r="EA37" s="321"/>
      <c r="EB37" s="321"/>
      <c r="EC37" s="321"/>
      <c r="ED37" s="321"/>
      <c r="EE37" s="321"/>
      <c r="EF37" s="321"/>
      <c r="EG37" s="321"/>
      <c r="EH37" s="321"/>
      <c r="EI37" s="321"/>
      <c r="EJ37" s="321"/>
      <c r="EK37" s="321"/>
      <c r="EL37" s="321"/>
      <c r="EM37" s="321"/>
    </row>
  </sheetData>
  <mergeCells count="753">
    <mergeCell ref="A1:C2"/>
    <mergeCell ref="D1:M1"/>
    <mergeCell ref="N1:W1"/>
    <mergeCell ref="X1:AG1"/>
    <mergeCell ref="AH1:AQ1"/>
    <mergeCell ref="AR1:BA1"/>
    <mergeCell ref="BB1:BK1"/>
    <mergeCell ref="BL1:BU1"/>
    <mergeCell ref="BV1:CE1"/>
    <mergeCell ref="CF1:CO1"/>
    <mergeCell ref="CP1:CY1"/>
    <mergeCell ref="CZ1:DI1"/>
    <mergeCell ref="DJ1:DS1"/>
    <mergeCell ref="DT1:EC1"/>
    <mergeCell ref="ED1:EM1"/>
    <mergeCell ref="E2:H2"/>
    <mergeCell ref="J2:M2"/>
    <mergeCell ref="O2:R2"/>
    <mergeCell ref="T2:W2"/>
    <mergeCell ref="Y2:AB2"/>
    <mergeCell ref="AD2:AG2"/>
    <mergeCell ref="AI2:AL2"/>
    <mergeCell ref="AN2:AQ2"/>
    <mergeCell ref="AS2:AV2"/>
    <mergeCell ref="AX2:BA2"/>
    <mergeCell ref="BC2:BF2"/>
    <mergeCell ref="BH2:BK2"/>
    <mergeCell ref="BM2:BP2"/>
    <mergeCell ref="BR2:BU2"/>
    <mergeCell ref="BW2:BZ2"/>
    <mergeCell ref="CB2:CE2"/>
    <mergeCell ref="CG2:CJ2"/>
    <mergeCell ref="CL2:CO2"/>
    <mergeCell ref="CQ2:CT2"/>
    <mergeCell ref="CV2:CY2"/>
    <mergeCell ref="DA2:DD2"/>
    <mergeCell ref="DF2:DI2"/>
    <mergeCell ref="DK2:DN2"/>
    <mergeCell ref="DP2:DS2"/>
    <mergeCell ref="DU2:DX2"/>
    <mergeCell ref="DZ2:EC2"/>
    <mergeCell ref="EE2:EH2"/>
    <mergeCell ref="EJ2:EM2"/>
    <mergeCell ref="A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W3:AW4"/>
    <mergeCell ref="AX3:AX4"/>
    <mergeCell ref="AY3:AY4"/>
    <mergeCell ref="AZ3:AZ4"/>
    <mergeCell ref="BA3:BA4"/>
    <mergeCell ref="BB3:BB4"/>
    <mergeCell ref="BC3:BC4"/>
    <mergeCell ref="BD3:BD4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N3:BN4"/>
    <mergeCell ref="BO3:BO4"/>
    <mergeCell ref="BP3:BP4"/>
    <mergeCell ref="BQ3:BQ4"/>
    <mergeCell ref="BR3:BR4"/>
    <mergeCell ref="BS3:BS4"/>
    <mergeCell ref="BT3:BT4"/>
    <mergeCell ref="BU3:BU4"/>
    <mergeCell ref="BV3:BV4"/>
    <mergeCell ref="BW3:BW4"/>
    <mergeCell ref="BX3:BX4"/>
    <mergeCell ref="BY3:BY4"/>
    <mergeCell ref="BZ3:BZ4"/>
    <mergeCell ref="CA3:CA4"/>
    <mergeCell ref="CB3:CB4"/>
    <mergeCell ref="CC3:CC4"/>
    <mergeCell ref="CD3:CD4"/>
    <mergeCell ref="CE3:CE4"/>
    <mergeCell ref="CF3:CF4"/>
    <mergeCell ref="CG3:CG4"/>
    <mergeCell ref="CH3:CH4"/>
    <mergeCell ref="CI3:CI4"/>
    <mergeCell ref="CJ3:CJ4"/>
    <mergeCell ref="CK3:CK4"/>
    <mergeCell ref="CL3:CL4"/>
    <mergeCell ref="CM3:CM4"/>
    <mergeCell ref="CN3:CN4"/>
    <mergeCell ref="CO3:CO4"/>
    <mergeCell ref="CP3:CP4"/>
    <mergeCell ref="CQ3:CQ4"/>
    <mergeCell ref="CR3:CR4"/>
    <mergeCell ref="CS3:CS4"/>
    <mergeCell ref="CT3:CT4"/>
    <mergeCell ref="CU3:CU4"/>
    <mergeCell ref="CV3:CV4"/>
    <mergeCell ref="CW3:CW4"/>
    <mergeCell ref="CX3:CX4"/>
    <mergeCell ref="CY3:CY4"/>
    <mergeCell ref="CZ3:CZ4"/>
    <mergeCell ref="DA3:DA4"/>
    <mergeCell ref="DB3:DB4"/>
    <mergeCell ref="DC3:DC4"/>
    <mergeCell ref="DD3:DD4"/>
    <mergeCell ref="DE3:DE4"/>
    <mergeCell ref="DF3:DF4"/>
    <mergeCell ref="DG3:DG4"/>
    <mergeCell ref="DH3:DH4"/>
    <mergeCell ref="DI3:DI4"/>
    <mergeCell ref="DJ3:DJ4"/>
    <mergeCell ref="DK3:DK4"/>
    <mergeCell ref="DL3:DL4"/>
    <mergeCell ref="DM3:DM4"/>
    <mergeCell ref="DN3:DN4"/>
    <mergeCell ref="DO3:DO4"/>
    <mergeCell ref="DP3:DP4"/>
    <mergeCell ref="DQ3:DQ4"/>
    <mergeCell ref="DR3:DR4"/>
    <mergeCell ref="DS3:DS4"/>
    <mergeCell ref="DT3:DT4"/>
    <mergeCell ref="DU3:DU4"/>
    <mergeCell ref="DV3:DV4"/>
    <mergeCell ref="DW3:DW4"/>
    <mergeCell ref="DX3:DX4"/>
    <mergeCell ref="DY3:DY4"/>
    <mergeCell ref="DZ3:DZ4"/>
    <mergeCell ref="EA3:EA4"/>
    <mergeCell ref="EB3:EB4"/>
    <mergeCell ref="EC3:EC4"/>
    <mergeCell ref="ED3:ED4"/>
    <mergeCell ref="EE3:EE4"/>
    <mergeCell ref="EF3:EF4"/>
    <mergeCell ref="EG3:EG4"/>
    <mergeCell ref="EH3:EH4"/>
    <mergeCell ref="EI3:EI4"/>
    <mergeCell ref="EJ3:EJ4"/>
    <mergeCell ref="EK3:EK4"/>
    <mergeCell ref="EL3:EL4"/>
    <mergeCell ref="EM3:EM4"/>
    <mergeCell ref="A5:B9"/>
    <mergeCell ref="C5:C6"/>
    <mergeCell ref="D5:H5"/>
    <mergeCell ref="I5:M5"/>
    <mergeCell ref="N5:R5"/>
    <mergeCell ref="S5:W5"/>
    <mergeCell ref="X5:AB5"/>
    <mergeCell ref="AC5:AG5"/>
    <mergeCell ref="AH5:AL5"/>
    <mergeCell ref="AM5:AQ5"/>
    <mergeCell ref="AR5:AV5"/>
    <mergeCell ref="AW5:BA5"/>
    <mergeCell ref="BB5:BF5"/>
    <mergeCell ref="BG5:BK5"/>
    <mergeCell ref="BL5:BP5"/>
    <mergeCell ref="BQ5:BU5"/>
    <mergeCell ref="BV5:BZ5"/>
    <mergeCell ref="CA5:CE5"/>
    <mergeCell ref="CF5:CJ5"/>
    <mergeCell ref="CK5:CO5"/>
    <mergeCell ref="CP5:CT5"/>
    <mergeCell ref="CU5:CY5"/>
    <mergeCell ref="CZ5:DD5"/>
    <mergeCell ref="DE5:DI5"/>
    <mergeCell ref="DJ5:DN5"/>
    <mergeCell ref="DO5:DS5"/>
    <mergeCell ref="DT5:DX5"/>
    <mergeCell ref="DY5:EC5"/>
    <mergeCell ref="ED5:EH5"/>
    <mergeCell ref="EI5:EM5"/>
    <mergeCell ref="D6:H6"/>
    <mergeCell ref="I6:M6"/>
    <mergeCell ref="N6:R6"/>
    <mergeCell ref="S6:W6"/>
    <mergeCell ref="X6:AB6"/>
    <mergeCell ref="AC6:AG6"/>
    <mergeCell ref="AH6:AL6"/>
    <mergeCell ref="AM6:AQ6"/>
    <mergeCell ref="AR6:AV6"/>
    <mergeCell ref="AW6:BA6"/>
    <mergeCell ref="BB6:BF6"/>
    <mergeCell ref="BG6:BK6"/>
    <mergeCell ref="BL6:BP6"/>
    <mergeCell ref="BQ6:BU6"/>
    <mergeCell ref="BV6:BZ6"/>
    <mergeCell ref="CA6:CE6"/>
    <mergeCell ref="CF6:CJ6"/>
    <mergeCell ref="CK6:CO6"/>
    <mergeCell ref="CP6:CT6"/>
    <mergeCell ref="CU6:CY6"/>
    <mergeCell ref="CZ6:DD6"/>
    <mergeCell ref="DE6:DI6"/>
    <mergeCell ref="DJ6:DN6"/>
    <mergeCell ref="DO6:DS6"/>
    <mergeCell ref="DT6:DX6"/>
    <mergeCell ref="DY6:EC6"/>
    <mergeCell ref="ED6:EH6"/>
    <mergeCell ref="EI6:EM6"/>
    <mergeCell ref="C7:C9"/>
    <mergeCell ref="D7:H7"/>
    <mergeCell ref="I7:M7"/>
    <mergeCell ref="N7:R7"/>
    <mergeCell ref="S7:W7"/>
    <mergeCell ref="X7:AB7"/>
    <mergeCell ref="AC7:AG7"/>
    <mergeCell ref="AH7:AL7"/>
    <mergeCell ref="AM7:AQ7"/>
    <mergeCell ref="AR7:AV7"/>
    <mergeCell ref="AW7:BA7"/>
    <mergeCell ref="BB7:BF7"/>
    <mergeCell ref="BG7:BK7"/>
    <mergeCell ref="BL7:BP7"/>
    <mergeCell ref="BQ7:BU7"/>
    <mergeCell ref="BV7:BZ7"/>
    <mergeCell ref="CA7:CE7"/>
    <mergeCell ref="CF7:CJ7"/>
    <mergeCell ref="CK7:CO7"/>
    <mergeCell ref="CP7:CT7"/>
    <mergeCell ref="CU7:CY7"/>
    <mergeCell ref="CZ7:DD7"/>
    <mergeCell ref="DE7:DI7"/>
    <mergeCell ref="DJ7:DN7"/>
    <mergeCell ref="DO7:DS7"/>
    <mergeCell ref="DT7:DX7"/>
    <mergeCell ref="DY7:EC7"/>
    <mergeCell ref="ED7:EH7"/>
    <mergeCell ref="EI7:EM7"/>
    <mergeCell ref="D8:H8"/>
    <mergeCell ref="I8:M8"/>
    <mergeCell ref="N8:R8"/>
    <mergeCell ref="S8:W8"/>
    <mergeCell ref="X8:AB8"/>
    <mergeCell ref="AC8:AG8"/>
    <mergeCell ref="AH8:AL8"/>
    <mergeCell ref="AM8:AQ8"/>
    <mergeCell ref="AR8:AV8"/>
    <mergeCell ref="AW8:BA8"/>
    <mergeCell ref="BB8:BF8"/>
    <mergeCell ref="BG8:BK8"/>
    <mergeCell ref="BL8:BP8"/>
    <mergeCell ref="BQ8:BU8"/>
    <mergeCell ref="BV8:BZ8"/>
    <mergeCell ref="CA8:CE8"/>
    <mergeCell ref="CF8:CJ8"/>
    <mergeCell ref="CK8:CO8"/>
    <mergeCell ref="CP8:CT8"/>
    <mergeCell ref="CU8:CY8"/>
    <mergeCell ref="CZ8:DD8"/>
    <mergeCell ref="DE8:DI8"/>
    <mergeCell ref="DJ8:DN8"/>
    <mergeCell ref="DO8:DS8"/>
    <mergeCell ref="DT8:DX8"/>
    <mergeCell ref="DY8:EC8"/>
    <mergeCell ref="ED8:EH8"/>
    <mergeCell ref="EI8:EM8"/>
    <mergeCell ref="D9:H9"/>
    <mergeCell ref="I9:M9"/>
    <mergeCell ref="N9:R9"/>
    <mergeCell ref="S9:W9"/>
    <mergeCell ref="X9:AB9"/>
    <mergeCell ref="AC9:AG9"/>
    <mergeCell ref="AH9:AL9"/>
    <mergeCell ref="AM9:AQ9"/>
    <mergeCell ref="AR9:AV9"/>
    <mergeCell ref="AW9:BA9"/>
    <mergeCell ref="BB9:BF9"/>
    <mergeCell ref="BG9:BK9"/>
    <mergeCell ref="BL9:BP9"/>
    <mergeCell ref="BQ9:BU9"/>
    <mergeCell ref="BV9:BZ9"/>
    <mergeCell ref="CA9:CE9"/>
    <mergeCell ref="CF9:CJ9"/>
    <mergeCell ref="CK9:CO9"/>
    <mergeCell ref="CP9:CT9"/>
    <mergeCell ref="CU9:CY9"/>
    <mergeCell ref="CZ9:DD9"/>
    <mergeCell ref="DE9:DI9"/>
    <mergeCell ref="DJ9:DN9"/>
    <mergeCell ref="DO9:DS9"/>
    <mergeCell ref="DT9:DX9"/>
    <mergeCell ref="DY9:EC9"/>
    <mergeCell ref="ED9:EH9"/>
    <mergeCell ref="EI9:EM9"/>
    <mergeCell ref="A10:A12"/>
    <mergeCell ref="D10:H13"/>
    <mergeCell ref="I10:M13"/>
    <mergeCell ref="N10:R13"/>
    <mergeCell ref="S10:W13"/>
    <mergeCell ref="X10:AB13"/>
    <mergeCell ref="AC10:AG13"/>
    <mergeCell ref="AH10:AL13"/>
    <mergeCell ref="AM10:AQ13"/>
    <mergeCell ref="AR10:AV13"/>
    <mergeCell ref="AW10:BA13"/>
    <mergeCell ref="BB10:BF13"/>
    <mergeCell ref="BG10:BK13"/>
    <mergeCell ref="BL10:BP13"/>
    <mergeCell ref="BQ10:BU13"/>
    <mergeCell ref="BV10:BZ13"/>
    <mergeCell ref="CA10:CE13"/>
    <mergeCell ref="CF10:CJ13"/>
    <mergeCell ref="CK10:CO13"/>
    <mergeCell ref="CP10:CT13"/>
    <mergeCell ref="CU10:CY13"/>
    <mergeCell ref="CZ10:DD13"/>
    <mergeCell ref="DE10:DI13"/>
    <mergeCell ref="DJ10:DN13"/>
    <mergeCell ref="DO10:DS13"/>
    <mergeCell ref="DT10:DX13"/>
    <mergeCell ref="DY10:EC13"/>
    <mergeCell ref="ED10:EH13"/>
    <mergeCell ref="EI10:EM13"/>
    <mergeCell ref="A14:A16"/>
    <mergeCell ref="D14:H17"/>
    <mergeCell ref="I14:M17"/>
    <mergeCell ref="N14:R17"/>
    <mergeCell ref="S14:W17"/>
    <mergeCell ref="X14:AB17"/>
    <mergeCell ref="AC14:AG17"/>
    <mergeCell ref="AH14:AL17"/>
    <mergeCell ref="AM14:AQ17"/>
    <mergeCell ref="AR14:AV17"/>
    <mergeCell ref="AW14:BA17"/>
    <mergeCell ref="BB14:BF17"/>
    <mergeCell ref="BG14:BK17"/>
    <mergeCell ref="BL14:BP17"/>
    <mergeCell ref="BQ14:BU17"/>
    <mergeCell ref="BV14:BZ17"/>
    <mergeCell ref="CA14:CE17"/>
    <mergeCell ref="CF14:CJ17"/>
    <mergeCell ref="CK14:CO17"/>
    <mergeCell ref="CP14:CT17"/>
    <mergeCell ref="CU14:CY17"/>
    <mergeCell ref="CZ14:DD17"/>
    <mergeCell ref="DE14:DI17"/>
    <mergeCell ref="DJ14:DN17"/>
    <mergeCell ref="DO14:DS17"/>
    <mergeCell ref="DT14:DX17"/>
    <mergeCell ref="DY14:EC17"/>
    <mergeCell ref="ED14:EH17"/>
    <mergeCell ref="EI14:EM17"/>
    <mergeCell ref="A18:A20"/>
    <mergeCell ref="D18:H21"/>
    <mergeCell ref="I18:M21"/>
    <mergeCell ref="N18:R21"/>
    <mergeCell ref="S18:W21"/>
    <mergeCell ref="X18:AB21"/>
    <mergeCell ref="AC18:AG21"/>
    <mergeCell ref="AH18:AL21"/>
    <mergeCell ref="AM18:AQ21"/>
    <mergeCell ref="AR18:AV21"/>
    <mergeCell ref="AW18:BA21"/>
    <mergeCell ref="BB18:BF21"/>
    <mergeCell ref="BG18:BK21"/>
    <mergeCell ref="BL18:BP21"/>
    <mergeCell ref="BQ18:BU21"/>
    <mergeCell ref="BV18:BZ21"/>
    <mergeCell ref="CA18:CE21"/>
    <mergeCell ref="CF18:CJ21"/>
    <mergeCell ref="CK18:CO21"/>
    <mergeCell ref="CP18:CT21"/>
    <mergeCell ref="CU18:CY21"/>
    <mergeCell ref="CZ18:DD21"/>
    <mergeCell ref="DE18:DI21"/>
    <mergeCell ref="DJ18:DN21"/>
    <mergeCell ref="DO18:DS21"/>
    <mergeCell ref="DT18:DX21"/>
    <mergeCell ref="DY18:EC21"/>
    <mergeCell ref="ED18:EH21"/>
    <mergeCell ref="EI18:EM21"/>
    <mergeCell ref="A22:A24"/>
    <mergeCell ref="D22:D25"/>
    <mergeCell ref="E22:E25"/>
    <mergeCell ref="F22:F25"/>
    <mergeCell ref="G22:G25"/>
    <mergeCell ref="H22:H25"/>
    <mergeCell ref="I22:I25"/>
    <mergeCell ref="J22:J25"/>
    <mergeCell ref="K22:K25"/>
    <mergeCell ref="L22:L25"/>
    <mergeCell ref="M22:M25"/>
    <mergeCell ref="N22:N25"/>
    <mergeCell ref="O22:O25"/>
    <mergeCell ref="P22:P25"/>
    <mergeCell ref="Q22:Q25"/>
    <mergeCell ref="R22:R25"/>
    <mergeCell ref="S22:S25"/>
    <mergeCell ref="T22:T25"/>
    <mergeCell ref="U22:U25"/>
    <mergeCell ref="V22:V25"/>
    <mergeCell ref="W22:W25"/>
    <mergeCell ref="X22:X25"/>
    <mergeCell ref="Y22:Y25"/>
    <mergeCell ref="Z22:Z25"/>
    <mergeCell ref="AA22:AA25"/>
    <mergeCell ref="AB22:AB25"/>
    <mergeCell ref="AC22:AC25"/>
    <mergeCell ref="AD22:AD25"/>
    <mergeCell ref="AE22:AE25"/>
    <mergeCell ref="AF22:AF25"/>
    <mergeCell ref="AG22:AG25"/>
    <mergeCell ref="AH22:AH25"/>
    <mergeCell ref="AI22:AI25"/>
    <mergeCell ref="AJ22:AJ25"/>
    <mergeCell ref="AK22:AK25"/>
    <mergeCell ref="AL22:AL25"/>
    <mergeCell ref="AM22:AM25"/>
    <mergeCell ref="AN22:AN25"/>
    <mergeCell ref="AO22:AO25"/>
    <mergeCell ref="AP22:AP25"/>
    <mergeCell ref="AQ22:AQ25"/>
    <mergeCell ref="AR22:AR25"/>
    <mergeCell ref="AS22:AS25"/>
    <mergeCell ref="AT22:AT25"/>
    <mergeCell ref="AU22:AU25"/>
    <mergeCell ref="AV22:AV25"/>
    <mergeCell ref="AW22:AW25"/>
    <mergeCell ref="AX22:AX25"/>
    <mergeCell ref="AY22:AY25"/>
    <mergeCell ref="AZ22:AZ25"/>
    <mergeCell ref="BA22:BA25"/>
    <mergeCell ref="BB22:BB25"/>
    <mergeCell ref="BC22:BC25"/>
    <mergeCell ref="BD22:BD25"/>
    <mergeCell ref="BE22:BE25"/>
    <mergeCell ref="BF22:BF25"/>
    <mergeCell ref="BG22:BG25"/>
    <mergeCell ref="BH22:BH25"/>
    <mergeCell ref="BI22:BI25"/>
    <mergeCell ref="BJ22:BJ25"/>
    <mergeCell ref="BK22:BK25"/>
    <mergeCell ref="BL22:BL25"/>
    <mergeCell ref="BM22:BM25"/>
    <mergeCell ref="BN22:BN25"/>
    <mergeCell ref="BO22:BO25"/>
    <mergeCell ref="BP22:BP25"/>
    <mergeCell ref="BQ22:BQ25"/>
    <mergeCell ref="BR22:BR25"/>
    <mergeCell ref="BS22:BS25"/>
    <mergeCell ref="BT22:BT25"/>
    <mergeCell ref="BU22:BU25"/>
    <mergeCell ref="BV22:BV25"/>
    <mergeCell ref="BW22:BW25"/>
    <mergeCell ref="BX22:BX25"/>
    <mergeCell ref="BY22:BY25"/>
    <mergeCell ref="BZ22:BZ25"/>
    <mergeCell ref="CA22:CA25"/>
    <mergeCell ref="CB22:CB25"/>
    <mergeCell ref="CC22:CC25"/>
    <mergeCell ref="CD22:CD25"/>
    <mergeCell ref="CE22:CE25"/>
    <mergeCell ref="CF22:CF25"/>
    <mergeCell ref="CG22:CG25"/>
    <mergeCell ref="CH22:CH25"/>
    <mergeCell ref="CI22:CI25"/>
    <mergeCell ref="CJ22:CJ25"/>
    <mergeCell ref="CK22:CK25"/>
    <mergeCell ref="CL22:CL25"/>
    <mergeCell ref="CM22:CM25"/>
    <mergeCell ref="CN22:CN25"/>
    <mergeCell ref="CO22:CO25"/>
    <mergeCell ref="CP22:CP25"/>
    <mergeCell ref="CQ22:CQ25"/>
    <mergeCell ref="CR22:CR25"/>
    <mergeCell ref="CS22:CS25"/>
    <mergeCell ref="CT22:CT25"/>
    <mergeCell ref="CU22:CU25"/>
    <mergeCell ref="CV22:CV25"/>
    <mergeCell ref="CW22:CW25"/>
    <mergeCell ref="CX22:CX25"/>
    <mergeCell ref="CY22:CY25"/>
    <mergeCell ref="CZ22:CZ25"/>
    <mergeCell ref="DA22:DA25"/>
    <mergeCell ref="DB22:DB25"/>
    <mergeCell ref="DC22:DC25"/>
    <mergeCell ref="DD22:DD25"/>
    <mergeCell ref="DE22:DE25"/>
    <mergeCell ref="DF22:DF25"/>
    <mergeCell ref="DG22:DG25"/>
    <mergeCell ref="DH22:DH25"/>
    <mergeCell ref="DI22:DI25"/>
    <mergeCell ref="DJ22:DJ25"/>
    <mergeCell ref="DK22:DK25"/>
    <mergeCell ref="DL22:DL25"/>
    <mergeCell ref="DM22:DM25"/>
    <mergeCell ref="DN22:DN25"/>
    <mergeCell ref="DO22:DO25"/>
    <mergeCell ref="DP22:DP25"/>
    <mergeCell ref="DQ22:DQ25"/>
    <mergeCell ref="DR22:DR25"/>
    <mergeCell ref="DS22:DS25"/>
    <mergeCell ref="DT22:DT25"/>
    <mergeCell ref="DU22:DU25"/>
    <mergeCell ref="DV22:DV25"/>
    <mergeCell ref="DW22:DW25"/>
    <mergeCell ref="DX22:DX25"/>
    <mergeCell ref="DY22:DY25"/>
    <mergeCell ref="DZ22:DZ25"/>
    <mergeCell ref="EA22:EA25"/>
    <mergeCell ref="EB22:EB25"/>
    <mergeCell ref="EC22:EC25"/>
    <mergeCell ref="ED22:ED25"/>
    <mergeCell ref="EE22:EE25"/>
    <mergeCell ref="EF22:EF25"/>
    <mergeCell ref="EG22:EG25"/>
    <mergeCell ref="EH22:EH25"/>
    <mergeCell ref="EI22:EI25"/>
    <mergeCell ref="EJ22:EJ25"/>
    <mergeCell ref="EK22:EK25"/>
    <mergeCell ref="EL22:EL25"/>
    <mergeCell ref="EM22:EM25"/>
    <mergeCell ref="A26:A28"/>
    <mergeCell ref="D26:D29"/>
    <mergeCell ref="E26:E29"/>
    <mergeCell ref="F26:F29"/>
    <mergeCell ref="G26:G29"/>
    <mergeCell ref="H26:H29"/>
    <mergeCell ref="I26:I29"/>
    <mergeCell ref="J26:J29"/>
    <mergeCell ref="K26:K29"/>
    <mergeCell ref="L26:L29"/>
    <mergeCell ref="M26:M29"/>
    <mergeCell ref="N26:N29"/>
    <mergeCell ref="O26:O29"/>
    <mergeCell ref="P26:P29"/>
    <mergeCell ref="Q26:Q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AC26:AC29"/>
    <mergeCell ref="AD26:AD29"/>
    <mergeCell ref="AE26:AE29"/>
    <mergeCell ref="AF26:AF29"/>
    <mergeCell ref="AG26:AG29"/>
    <mergeCell ref="AH26:AH29"/>
    <mergeCell ref="AI26:AI29"/>
    <mergeCell ref="AJ26:AJ29"/>
    <mergeCell ref="AK26:AK29"/>
    <mergeCell ref="AL26:AL29"/>
    <mergeCell ref="AM26:AM29"/>
    <mergeCell ref="AN26:AN29"/>
    <mergeCell ref="AO26:AO29"/>
    <mergeCell ref="AP26:AP29"/>
    <mergeCell ref="AQ26:AQ29"/>
    <mergeCell ref="AR26:AR29"/>
    <mergeCell ref="AS26:AS29"/>
    <mergeCell ref="AT26:AT29"/>
    <mergeCell ref="AU26:AU29"/>
    <mergeCell ref="AV26:AV29"/>
    <mergeCell ref="AW26:AW29"/>
    <mergeCell ref="AX26:AX29"/>
    <mergeCell ref="AY26:AY29"/>
    <mergeCell ref="AZ26:AZ29"/>
    <mergeCell ref="BA26:BA29"/>
    <mergeCell ref="BB26:BB29"/>
    <mergeCell ref="BC26:BC29"/>
    <mergeCell ref="BD26:BD29"/>
    <mergeCell ref="BE26:BE29"/>
    <mergeCell ref="BF26:BF29"/>
    <mergeCell ref="BG26:BG29"/>
    <mergeCell ref="BH26:BH29"/>
    <mergeCell ref="BI26:BI29"/>
    <mergeCell ref="BJ26:BJ29"/>
    <mergeCell ref="BK26:BK29"/>
    <mergeCell ref="BL26:BL29"/>
    <mergeCell ref="BM26:BM29"/>
    <mergeCell ref="BN26:BN29"/>
    <mergeCell ref="BO26:BO29"/>
    <mergeCell ref="BP26:BP29"/>
    <mergeCell ref="BQ26:BQ29"/>
    <mergeCell ref="BR26:BR29"/>
    <mergeCell ref="BS26:BS29"/>
    <mergeCell ref="BT26:BT29"/>
    <mergeCell ref="BU26:BU29"/>
    <mergeCell ref="BV26:BV29"/>
    <mergeCell ref="BW26:BW29"/>
    <mergeCell ref="BX26:BX29"/>
    <mergeCell ref="BY26:BY29"/>
    <mergeCell ref="BZ26:BZ29"/>
    <mergeCell ref="CA26:CA29"/>
    <mergeCell ref="CB26:CB29"/>
    <mergeCell ref="CC26:CC29"/>
    <mergeCell ref="CD26:CD29"/>
    <mergeCell ref="CE26:CE29"/>
    <mergeCell ref="CF26:CF29"/>
    <mergeCell ref="CG26:CG29"/>
    <mergeCell ref="CH26:CH29"/>
    <mergeCell ref="CI26:CI29"/>
    <mergeCell ref="CJ26:CJ29"/>
    <mergeCell ref="CK26:CK29"/>
    <mergeCell ref="CL26:CL29"/>
    <mergeCell ref="CM26:CM29"/>
    <mergeCell ref="CN26:CN29"/>
    <mergeCell ref="CO26:CO29"/>
    <mergeCell ref="CP26:CP29"/>
    <mergeCell ref="CQ26:CQ29"/>
    <mergeCell ref="CR26:CR29"/>
    <mergeCell ref="CS26:CS29"/>
    <mergeCell ref="CT26:CT29"/>
    <mergeCell ref="CU26:CU29"/>
    <mergeCell ref="CV26:CV29"/>
    <mergeCell ref="CW26:CW29"/>
    <mergeCell ref="CX26:CX29"/>
    <mergeCell ref="CY26:CY29"/>
    <mergeCell ref="CZ26:CZ29"/>
    <mergeCell ref="DA26:DA29"/>
    <mergeCell ref="DB26:DB29"/>
    <mergeCell ref="DC26:DC29"/>
    <mergeCell ref="DD26:DD29"/>
    <mergeCell ref="DE26:DE29"/>
    <mergeCell ref="DF26:DF29"/>
    <mergeCell ref="DG26:DG29"/>
    <mergeCell ref="DH26:DH29"/>
    <mergeCell ref="DI26:DI29"/>
    <mergeCell ref="DJ26:DJ29"/>
    <mergeCell ref="DK26:DK29"/>
    <mergeCell ref="DL26:DL29"/>
    <mergeCell ref="DM26:DM29"/>
    <mergeCell ref="DN26:DN29"/>
    <mergeCell ref="DO26:DO29"/>
    <mergeCell ref="DP26:DP29"/>
    <mergeCell ref="DQ26:DQ29"/>
    <mergeCell ref="DR26:DR29"/>
    <mergeCell ref="DS26:DS29"/>
    <mergeCell ref="DT26:DT29"/>
    <mergeCell ref="DU26:DU29"/>
    <mergeCell ref="DV26:DV29"/>
    <mergeCell ref="DW26:DW29"/>
    <mergeCell ref="DX26:DX29"/>
    <mergeCell ref="DY26:DY29"/>
    <mergeCell ref="DZ26:DZ29"/>
    <mergeCell ref="EA26:EA29"/>
    <mergeCell ref="EB26:EB29"/>
    <mergeCell ref="EC26:EC29"/>
    <mergeCell ref="ED26:ED29"/>
    <mergeCell ref="EE26:EE29"/>
    <mergeCell ref="EF26:EF29"/>
    <mergeCell ref="EG26:EG29"/>
    <mergeCell ref="EH26:EH29"/>
    <mergeCell ref="EI26:EI29"/>
    <mergeCell ref="EJ26:EJ29"/>
    <mergeCell ref="EK26:EK29"/>
    <mergeCell ref="EL26:EL29"/>
    <mergeCell ref="EM26:EM29"/>
    <mergeCell ref="A30:A32"/>
    <mergeCell ref="D30:H33"/>
    <mergeCell ref="I30:M33"/>
    <mergeCell ref="N30:R33"/>
    <mergeCell ref="S30:W33"/>
    <mergeCell ref="X30:AB33"/>
    <mergeCell ref="AC30:AG33"/>
    <mergeCell ref="AH30:AL33"/>
    <mergeCell ref="AM30:AQ33"/>
    <mergeCell ref="AR30:AV33"/>
    <mergeCell ref="AW30:BA33"/>
    <mergeCell ref="BB30:BF33"/>
    <mergeCell ref="BG30:BK33"/>
    <mergeCell ref="BL30:BP33"/>
    <mergeCell ref="BQ30:BU33"/>
    <mergeCell ref="BV30:BZ33"/>
    <mergeCell ref="CA30:CE33"/>
    <mergeCell ref="CF30:CJ33"/>
    <mergeCell ref="CK30:CO33"/>
    <mergeCell ref="CP30:CT33"/>
    <mergeCell ref="CU30:CY33"/>
    <mergeCell ref="CZ30:DD33"/>
    <mergeCell ref="DE30:DI33"/>
    <mergeCell ref="DJ30:DN33"/>
    <mergeCell ref="DO30:DS33"/>
    <mergeCell ref="DT30:DX33"/>
    <mergeCell ref="DY30:EC33"/>
    <mergeCell ref="ED30:EH33"/>
    <mergeCell ref="EI30:EM33"/>
    <mergeCell ref="D36:H36"/>
    <mergeCell ref="I36:M36"/>
    <mergeCell ref="N36:R36"/>
    <mergeCell ref="S36:W36"/>
    <mergeCell ref="X36:AB36"/>
    <mergeCell ref="AC36:AG36"/>
    <mergeCell ref="AH36:AL36"/>
    <mergeCell ref="AM36:AQ36"/>
    <mergeCell ref="AR36:AV36"/>
    <mergeCell ref="AW36:BA36"/>
    <mergeCell ref="BB36:BF36"/>
    <mergeCell ref="BG36:BK36"/>
    <mergeCell ref="BL36:BP36"/>
    <mergeCell ref="BQ36:BU36"/>
    <mergeCell ref="BV36:BZ36"/>
    <mergeCell ref="CA36:CE36"/>
    <mergeCell ref="CF36:CJ36"/>
    <mergeCell ref="CK36:CO36"/>
    <mergeCell ref="CP36:CT36"/>
    <mergeCell ref="CU36:CY36"/>
    <mergeCell ref="CZ36:DD36"/>
    <mergeCell ref="DE36:DI36"/>
    <mergeCell ref="DJ36:DN36"/>
    <mergeCell ref="DO36:DS36"/>
    <mergeCell ref="DT36:DX36"/>
    <mergeCell ref="DY36:EC36"/>
    <mergeCell ref="ED36:EH36"/>
    <mergeCell ref="EI36:EM36"/>
  </mergeCells>
  <conditionalFormatting sqref="J2 T2:U2 W2 AD2:AE2 AG2 AN2:AO2 AQ2 AX2:AY2 BA2 BH2:BI2 BK2 BR2:BS2 BU2 CB2:CC2 CE2 CL2:CM2 CO2 CV2:CW2 CY2:EM2">
    <cfRule type="containsText" priority="2" aboveAverage="0" equalAverage="0" bottom="0" percent="0" rank="0" text="Biologia i Geologia" dxfId="2"/>
  </conditionalFormatting>
  <conditionalFormatting sqref="J2 T2:U2 W2 AD2:AE2 AG2 AN2:AO2 AQ2 AX2:AY2 BA2 BH2:BI2 BK2 BR2:BS2 BU2 CB2:CC2 CE2 CL2:CM2 CO2 CV2:CW2 CY2:EM2">
    <cfRule type="containsText" priority="3" aboveAverage="0" equalAverage="0" bottom="0" percent="0" rank="0" text="Educació Física" dxfId="5"/>
  </conditionalFormatting>
  <conditionalFormatting sqref="J2 T2:U2 W2 AD2:AE2 AG2 AN2:AO2 AQ2 AX2:AY2 BA2 BH2:BI2 BK2 BR2:BS2 BU2 CB2:CC2 CE2 CL2:CM2 CO2 CV2:CW2 CY2:EM2">
    <cfRule type="containsText" priority="4" aboveAverage="0" equalAverage="0" bottom="0" percent="0" rank="0" text="Matemàtiques" dxfId="6"/>
  </conditionalFormatting>
  <conditionalFormatting sqref="J2 T2:U2 W2 AD2:AE2 AG2 AN2:AO2 AQ2 AX2:AY2 BA2 BH2:BI2 BK2 BR2:BS2 BU2 CB2:CC2 CE2 CL2:CM2 CO2 CV2:CW2 CY2:EM2">
    <cfRule type="containsText" priority="5" aboveAverage="0" equalAverage="0" bottom="0" percent="0" rank="0" text="Tecnologia" dxfId="7"/>
  </conditionalFormatting>
  <conditionalFormatting sqref="J2 T2:U2 W2 AD2:AE2 AG2 AN2:AO2 AQ2 AX2:AY2 BA2 BH2:BI2 BK2 BR2:BS2 BU2 CB2:CC2 CE2 CL2:CM2 CO2 CV2:CW2 CY2:EM2">
    <cfRule type="containsText" priority="6" aboveAverage="0" equalAverage="0" bottom="0" percent="0" rank="0" text="Informàtica" dxfId="18"/>
  </conditionalFormatting>
  <conditionalFormatting sqref="J2 T2:U2 W2 AD2:AE2 AG2 AN2:AO2 AQ2 AX2:AY2 BA2 BH2:BI2 BK2 BR2:BS2 BU2 CB2:CC2 CE2 CL2:CM2 CO2 CV2:CW2 CY2:EM2">
    <cfRule type="containsText" priority="7" aboveAverage="0" equalAverage="0" bottom="0" percent="0" rank="0" text="Física i Química" dxfId="0"/>
  </conditionalFormatting>
  <conditionalFormatting sqref="I5:EM33 D7:H33">
    <cfRule type="cellIs" priority="8" operator="greaterThan" aboveAverage="0" equalAverage="0" bottom="0" percent="0" rank="0" text="" dxfId="1">
      <formula>4</formula>
    </cfRule>
  </conditionalFormatting>
  <conditionalFormatting sqref="A34:CY36 CZ34:EM36">
    <cfRule type="cellIs" priority="9" operator="greaterThan" aboveAverage="0" equalAverage="0" bottom="0" percent="0" rank="0" text="" dxfId="1">
      <formula>10</formula>
    </cfRule>
  </conditionalFormatting>
  <dataValidations count="1">
    <dataValidation allowBlank="true" operator="between" showDropDown="false" showErrorMessage="false" showInputMessage="false" sqref="J2 T2 AD2 AN2 AX2 BH2 BR2 CB2 CL2 CV2 DF2 DP2 DZ2 EJ2" type="list">
      <formula1>'Àgora Notes Competencials'!$A$21:$B$26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tabColor rgb="FFCC0000"/>
    <pageSetUpPr fitToPage="false"/>
  </sheetPr>
  <dimension ref="A1:AG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2" topLeftCell="E3" activePane="bottomRight" state="frozen"/>
      <selection pane="topLeft" activeCell="A1" activeCellId="0" sqref="A1"/>
      <selection pane="topRight" activeCell="E1" activeCellId="0" sqref="E1"/>
      <selection pane="bottomLeft" activeCell="A3" activeCellId="0" sqref="A3"/>
      <selection pane="bottomRight" activeCell="E3" activeCellId="0" sqref="E3"/>
    </sheetView>
  </sheetViews>
  <sheetFormatPr defaultRowHeight="15.75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36.71"/>
    <col collapsed="false" customWidth="true" hidden="false" outlineLevel="0" max="3" min="3" style="0" width="4.86"/>
    <col collapsed="false" customWidth="true" hidden="false" outlineLevel="0" max="4" min="4" style="0" width="10.86"/>
    <col collapsed="false" customWidth="true" hidden="false" outlineLevel="0" max="5" min="5" style="0" width="11.86"/>
    <col collapsed="false" customWidth="true" hidden="false" outlineLevel="0" max="8" min="6" style="0" width="10.13"/>
    <col collapsed="false" customWidth="true" hidden="false" outlineLevel="0" max="9" min="9" style="0" width="10.43"/>
    <col collapsed="false" customWidth="true" hidden="false" outlineLevel="0" max="12" min="10" style="0" width="10.13"/>
    <col collapsed="false" customWidth="true" hidden="false" outlineLevel="0" max="13" min="13" style="0" width="11.71"/>
    <col collapsed="false" customWidth="true" hidden="false" outlineLevel="0" max="14" min="14" style="0" width="11.86"/>
    <col collapsed="false" customWidth="true" hidden="false" outlineLevel="0" max="15" min="15" style="0" width="11.14"/>
    <col collapsed="false" customWidth="true" hidden="false" outlineLevel="0" max="18" min="16" style="0" width="10.13"/>
    <col collapsed="false" customWidth="true" hidden="false" outlineLevel="0" max="19" min="19" style="0" width="11.71"/>
    <col collapsed="false" customWidth="true" hidden="false" outlineLevel="0" max="21" min="20" style="0" width="10.13"/>
    <col collapsed="false" customWidth="true" hidden="false" outlineLevel="0" max="22" min="22" style="0" width="10.86"/>
    <col collapsed="false" customWidth="true" hidden="false" outlineLevel="0" max="24" min="23" style="0" width="10.13"/>
    <col collapsed="false" customWidth="true" hidden="false" outlineLevel="0" max="26" min="25" style="0" width="11.14"/>
    <col collapsed="false" customWidth="true" hidden="false" outlineLevel="0" max="31" min="27" style="0" width="10.13"/>
    <col collapsed="false" customWidth="true" hidden="false" outlineLevel="0" max="32" min="32" style="0" width="11.3"/>
    <col collapsed="false" customWidth="true" hidden="false" outlineLevel="0" max="33" min="33" style="0" width="257.3"/>
    <col collapsed="false" customWidth="true" hidden="false" outlineLevel="0" max="1025" min="34" style="0" width="14.43"/>
  </cols>
  <sheetData>
    <row r="1" customFormat="false" ht="15.75" hidden="false" customHeight="false" outlineLevel="0" collapsed="false">
      <c r="A1" s="605" t="str">
        <f aca="false">'4t C Trim. 2 (P.D.)'!A1</f>
        <v>4t C</v>
      </c>
      <c r="B1" s="606" t="s">
        <v>440</v>
      </c>
      <c r="D1" s="218"/>
      <c r="E1" s="607" t="str">
        <f aca="false">'4t C Trim. 2 (P.D.)'!D1</f>
        <v>Albareda, Nut</v>
      </c>
      <c r="F1" s="608" t="str">
        <f aca="false">'4t C Trim. 2 (P.D.)'!E1</f>
        <v>Almada, Jeshua Mathias</v>
      </c>
      <c r="G1" s="607" t="str">
        <f aca="false">'4t C Trim. 2 (P.D.)'!F1</f>
        <v>Alonso, Paula</v>
      </c>
      <c r="H1" s="608" t="str">
        <f aca="false">'4t C Trim. 2 (P.D.)'!G1</f>
        <v>Arnau, Guillem</v>
      </c>
      <c r="I1" s="607" t="str">
        <f aca="false">'4t C Trim. 2 (P.D.)'!H1</f>
        <v>Bello, Maria</v>
      </c>
      <c r="J1" s="608" t="str">
        <f aca="false">'4t C Trim. 2 (P.D.)'!I1</f>
        <v>Bosch, Núria</v>
      </c>
      <c r="K1" s="607" t="str">
        <f aca="false">'4t C Trim. 2 (P.D.)'!J1</f>
        <v>Cano, Alex</v>
      </c>
      <c r="L1" s="608" t="str">
        <f aca="false">'4t C Trim. 2 (P.D.)'!K1</f>
        <v>Crespo, Desiré</v>
      </c>
      <c r="M1" s="607" t="str">
        <f aca="false">'4t C Trim. 2 (P.D.)'!L1</f>
        <v>De Ronne, Emma</v>
      </c>
      <c r="N1" s="608" t="str">
        <f aca="false">'4t C Trim. 2 (P.D.)'!M1</f>
        <v>Díaz, Lluc</v>
      </c>
      <c r="O1" s="607" t="str">
        <f aca="false">'4t C Trim. 2 (P.D.)'!N1</f>
        <v>Díaz-Avilé, Ella</v>
      </c>
      <c r="P1" s="608" t="str">
        <f aca="false">'4t C Trim. 2 (P.D.)'!O1</f>
        <v>Fontanillas, Nerea</v>
      </c>
      <c r="Q1" s="607" t="str">
        <f aca="false">'4t C Trim. 2 (P.D.)'!P1</f>
        <v>Linares, Axel</v>
      </c>
      <c r="R1" s="608" t="str">
        <f aca="false">'4t C Trim. 2 (P.D.)'!Q1</f>
        <v>Marquez, Guisla</v>
      </c>
      <c r="S1" s="607" t="str">
        <f aca="false">'4t C Trim. 2 (P.D.)'!R1</f>
        <v>Mclean, Nahia Yi</v>
      </c>
      <c r="T1" s="608" t="str">
        <f aca="false">'4t C Trim. 2 (P.D.)'!S1</f>
        <v>Montero, Hugo</v>
      </c>
      <c r="U1" s="607" t="str">
        <f aca="false">'4t C Trim. 2 (P.D.)'!T1</f>
        <v>Noguera, Bruno</v>
      </c>
      <c r="V1" s="608" t="str">
        <f aca="false">'4t C Trim. 2 (P.D.)'!U1</f>
        <v>Pastó, Enid</v>
      </c>
      <c r="W1" s="607" t="str">
        <f aca="false">'4t C Trim. 2 (P.D.)'!V1</f>
        <v>Rey, Simón</v>
      </c>
      <c r="X1" s="608" t="str">
        <f aca="false">'4t C Trim. 2 (P.D.)'!W1</f>
        <v>Roca, Marek</v>
      </c>
      <c r="Y1" s="607" t="str">
        <f aca="false">'4t C Trim. 2 (P.D.)'!X1</f>
        <v>Román, Luna Aylén</v>
      </c>
      <c r="Z1" s="608" t="str">
        <f aca="false">'4t C Trim. 2 (P.D.)'!Y1</f>
        <v>Rosell, Unai</v>
      </c>
      <c r="AA1" s="607" t="str">
        <f aca="false">'4t C Trim. 2 (P.D.)'!Z1</f>
        <v>Ryal, India</v>
      </c>
      <c r="AB1" s="608" t="str">
        <f aca="false">'4t C Trim. 2 (P.D.)'!AA1</f>
        <v>Santana, Marta</v>
      </c>
      <c r="AC1" s="607" t="str">
        <f aca="false">'4t C Trim. 2 (P.D.)'!AB1</f>
        <v>Solà, Júlia</v>
      </c>
      <c r="AD1" s="608" t="str">
        <f aca="false">'4t C Trim. 2 (P.D.)'!AC1</f>
        <v>Thiemich, Roberto A.</v>
      </c>
      <c r="AE1" s="607" t="str">
        <f aca="false">'4t C Trim. 2 (P.D.)'!AD1</f>
        <v>Tome, Gadea</v>
      </c>
      <c r="AF1" s="608" t="str">
        <f aca="false">'4t C Trim. 2 (P.D.)'!AE1</f>
        <v>Trifan, Lucian Dan</v>
      </c>
      <c r="AG1" s="609" t="str">
        <f aca="false">'4t A Trim. 2 (P.D.)'!AF1</f>
        <v>Valderas, Julia</v>
      </c>
    </row>
    <row r="2" customFormat="false" ht="15.75" hidden="false" customHeight="false" outlineLevel="0" collapsed="false">
      <c r="A2" s="605"/>
      <c r="B2" s="610" t="s">
        <v>441</v>
      </c>
      <c r="C2" s="610"/>
      <c r="D2" s="610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</row>
    <row r="3" customFormat="false" ht="15.75" hidden="false" customHeight="true" outlineLevel="0" collapsed="false">
      <c r="A3" s="712" t="s">
        <v>442</v>
      </c>
      <c r="B3" s="612" t="s">
        <v>443</v>
      </c>
      <c r="C3" s="613" t="n">
        <v>0</v>
      </c>
      <c r="D3" s="614" t="s">
        <v>444</v>
      </c>
      <c r="E3" s="615" t="n">
        <v>1</v>
      </c>
      <c r="F3" s="616" t="n">
        <v>1</v>
      </c>
      <c r="G3" s="615" t="n">
        <v>3</v>
      </c>
      <c r="H3" s="616" t="n">
        <v>0</v>
      </c>
      <c r="I3" s="615" t="n">
        <v>3</v>
      </c>
      <c r="J3" s="616" t="n">
        <v>3</v>
      </c>
      <c r="K3" s="615" t="n">
        <v>3</v>
      </c>
      <c r="L3" s="616" t="n">
        <v>3</v>
      </c>
      <c r="M3" s="615" t="n">
        <v>3</v>
      </c>
      <c r="N3" s="616" t="n">
        <v>3</v>
      </c>
      <c r="O3" s="615" t="n">
        <v>3</v>
      </c>
      <c r="P3" s="616" t="n">
        <v>3</v>
      </c>
      <c r="Q3" s="615" t="n">
        <v>2</v>
      </c>
      <c r="R3" s="616" t="n">
        <v>3</v>
      </c>
      <c r="S3" s="615" t="n">
        <v>3</v>
      </c>
      <c r="T3" s="616" t="n">
        <v>3</v>
      </c>
      <c r="U3" s="615" t="n">
        <v>3</v>
      </c>
      <c r="V3" s="616" t="n">
        <v>2</v>
      </c>
      <c r="W3" s="615" t="n">
        <v>3</v>
      </c>
      <c r="X3" s="616" t="n">
        <v>3</v>
      </c>
      <c r="Y3" s="615" t="n">
        <v>3</v>
      </c>
      <c r="Z3" s="616" t="n">
        <v>3</v>
      </c>
      <c r="AA3" s="615" t="n">
        <v>3</v>
      </c>
      <c r="AB3" s="616" t="n">
        <v>2</v>
      </c>
      <c r="AC3" s="615" t="n">
        <v>2</v>
      </c>
      <c r="AD3" s="616" t="n">
        <v>2</v>
      </c>
      <c r="AE3" s="615" t="n">
        <v>2</v>
      </c>
      <c r="AF3" s="617" t="n">
        <v>3</v>
      </c>
      <c r="AG3" s="618"/>
    </row>
    <row r="4" customFormat="false" ht="15.75" hidden="false" customHeight="false" outlineLevel="0" collapsed="false">
      <c r="A4" s="712"/>
      <c r="B4" s="619" t="s">
        <v>445</v>
      </c>
      <c r="C4" s="620" t="n">
        <v>1</v>
      </c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7"/>
      <c r="AG4" s="618"/>
    </row>
    <row r="5" customFormat="false" ht="15.75" hidden="false" customHeight="false" outlineLevel="0" collapsed="false">
      <c r="A5" s="712"/>
      <c r="B5" s="621" t="s">
        <v>446</v>
      </c>
      <c r="C5" s="622" t="n">
        <v>2</v>
      </c>
      <c r="D5" s="623" t="s">
        <v>447</v>
      </c>
      <c r="E5" s="615" t="n">
        <v>1</v>
      </c>
      <c r="F5" s="616"/>
      <c r="G5" s="615" t="n">
        <v>3</v>
      </c>
      <c r="H5" s="616"/>
      <c r="I5" s="615" t="n">
        <v>2</v>
      </c>
      <c r="J5" s="616" t="n">
        <v>3</v>
      </c>
      <c r="K5" s="615" t="n">
        <v>4</v>
      </c>
      <c r="L5" s="616" t="n">
        <v>3</v>
      </c>
      <c r="M5" s="615" t="n">
        <v>3</v>
      </c>
      <c r="N5" s="616" t="n">
        <v>4</v>
      </c>
      <c r="O5" s="615" t="n">
        <v>3</v>
      </c>
      <c r="P5" s="616" t="n">
        <v>3</v>
      </c>
      <c r="Q5" s="615" t="n">
        <v>2</v>
      </c>
      <c r="R5" s="616" t="n">
        <v>3</v>
      </c>
      <c r="S5" s="615" t="n">
        <v>3</v>
      </c>
      <c r="T5" s="616" t="n">
        <v>3</v>
      </c>
      <c r="U5" s="615" t="n">
        <v>3</v>
      </c>
      <c r="V5" s="616" t="n">
        <v>1</v>
      </c>
      <c r="W5" s="615" t="n">
        <v>3</v>
      </c>
      <c r="X5" s="616" t="n">
        <v>4</v>
      </c>
      <c r="Y5" s="615" t="n">
        <v>4</v>
      </c>
      <c r="Z5" s="616" t="n">
        <v>4</v>
      </c>
      <c r="AA5" s="615" t="n">
        <v>3</v>
      </c>
      <c r="AB5" s="616" t="n">
        <v>2</v>
      </c>
      <c r="AC5" s="615" t="n">
        <v>2</v>
      </c>
      <c r="AD5" s="616" t="n">
        <v>3</v>
      </c>
      <c r="AE5" s="615" t="n">
        <v>2</v>
      </c>
      <c r="AF5" s="617" t="n">
        <v>4</v>
      </c>
      <c r="AG5" s="618"/>
    </row>
    <row r="6" customFormat="false" ht="15.75" hidden="false" customHeight="false" outlineLevel="0" collapsed="false">
      <c r="A6" s="712"/>
      <c r="B6" s="619" t="s">
        <v>448</v>
      </c>
      <c r="C6" s="620" t="n">
        <v>3</v>
      </c>
      <c r="D6" s="624" t="s">
        <v>449</v>
      </c>
      <c r="E6" s="615" t="n">
        <v>1</v>
      </c>
      <c r="F6" s="616"/>
      <c r="G6" s="615" t="n">
        <v>3</v>
      </c>
      <c r="H6" s="616" t="n">
        <v>0</v>
      </c>
      <c r="I6" s="615" t="n">
        <v>3</v>
      </c>
      <c r="J6" s="616" t="n">
        <v>3</v>
      </c>
      <c r="K6" s="615" t="n">
        <v>4</v>
      </c>
      <c r="L6" s="616" t="n">
        <v>2</v>
      </c>
      <c r="M6" s="615" t="n">
        <v>3</v>
      </c>
      <c r="N6" s="616" t="n">
        <v>4</v>
      </c>
      <c r="O6" s="615" t="n">
        <v>3</v>
      </c>
      <c r="P6" s="616" t="n">
        <v>4</v>
      </c>
      <c r="Q6" s="615" t="n">
        <v>2</v>
      </c>
      <c r="R6" s="616" t="n">
        <v>3</v>
      </c>
      <c r="S6" s="615" t="n">
        <v>3</v>
      </c>
      <c r="T6" s="616" t="n">
        <v>2</v>
      </c>
      <c r="U6" s="615" t="n">
        <v>3</v>
      </c>
      <c r="V6" s="616" t="n">
        <v>2</v>
      </c>
      <c r="W6" s="615" t="n">
        <v>3</v>
      </c>
      <c r="X6" s="616" t="n">
        <v>4</v>
      </c>
      <c r="Y6" s="615" t="n">
        <v>3</v>
      </c>
      <c r="Z6" s="616" t="n">
        <v>4</v>
      </c>
      <c r="AA6" s="615" t="n">
        <v>3</v>
      </c>
      <c r="AB6" s="616" t="n">
        <v>3</v>
      </c>
      <c r="AC6" s="615" t="n">
        <v>1</v>
      </c>
      <c r="AD6" s="616" t="n">
        <v>3</v>
      </c>
      <c r="AE6" s="615" t="n">
        <v>2</v>
      </c>
      <c r="AF6" s="617" t="n">
        <v>4</v>
      </c>
      <c r="AG6" s="618"/>
    </row>
    <row r="7" customFormat="false" ht="15.75" hidden="false" customHeight="false" outlineLevel="0" collapsed="false">
      <c r="A7" s="712"/>
      <c r="B7" s="621" t="s">
        <v>450</v>
      </c>
      <c r="C7" s="622" t="n">
        <v>4</v>
      </c>
      <c r="D7" s="713" t="s">
        <v>407</v>
      </c>
      <c r="E7" s="626" t="n">
        <f aca="false">AVERAGE(E3:E6)</f>
        <v>1</v>
      </c>
      <c r="F7" s="627" t="n">
        <f aca="false">AVERAGE(F3:F6)</f>
        <v>1</v>
      </c>
      <c r="G7" s="626" t="n">
        <f aca="false">AVERAGE(G3:G6)</f>
        <v>3</v>
      </c>
      <c r="H7" s="627" t="n">
        <f aca="false">AVERAGE(H3:H6)</f>
        <v>0</v>
      </c>
      <c r="I7" s="626" t="n">
        <f aca="false">AVERAGE(I3:I6)</f>
        <v>2.66666666666667</v>
      </c>
      <c r="J7" s="627" t="n">
        <f aca="false">AVERAGE(J3:J6)</f>
        <v>3</v>
      </c>
      <c r="K7" s="626" t="n">
        <f aca="false">AVERAGE(K3:K6)</f>
        <v>3.66666666666667</v>
      </c>
      <c r="L7" s="627" t="n">
        <f aca="false">AVERAGE(L3:L6)</f>
        <v>2.66666666666667</v>
      </c>
      <c r="M7" s="626" t="n">
        <f aca="false">AVERAGE(M3:M6)</f>
        <v>3</v>
      </c>
      <c r="N7" s="627" t="n">
        <f aca="false">AVERAGE(N3:N6)</f>
        <v>3.66666666666667</v>
      </c>
      <c r="O7" s="626" t="n">
        <f aca="false">AVERAGE(O3:O6)</f>
        <v>3</v>
      </c>
      <c r="P7" s="627" t="n">
        <f aca="false">AVERAGE(P3:P6)</f>
        <v>3.33333333333333</v>
      </c>
      <c r="Q7" s="626" t="n">
        <f aca="false">AVERAGE(Q3:Q6)</f>
        <v>2</v>
      </c>
      <c r="R7" s="627" t="n">
        <f aca="false">AVERAGE(R3:R6)</f>
        <v>3</v>
      </c>
      <c r="S7" s="626" t="n">
        <f aca="false">AVERAGE(S3:S6)</f>
        <v>3</v>
      </c>
      <c r="T7" s="627" t="n">
        <f aca="false">AVERAGE(T3:T6)</f>
        <v>2.66666666666667</v>
      </c>
      <c r="U7" s="626" t="n">
        <f aca="false">AVERAGE(U3:U6)</f>
        <v>3</v>
      </c>
      <c r="V7" s="627" t="n">
        <f aca="false">AVERAGE(V3:V6)</f>
        <v>1.66666666666667</v>
      </c>
      <c r="W7" s="626" t="n">
        <f aca="false">AVERAGE(W3:W6)</f>
        <v>3</v>
      </c>
      <c r="X7" s="627" t="n">
        <f aca="false">AVERAGE(X3:X6)</f>
        <v>3.66666666666667</v>
      </c>
      <c r="Y7" s="626" t="n">
        <f aca="false">AVERAGE(Y3:Y6)</f>
        <v>3.33333333333333</v>
      </c>
      <c r="Z7" s="627" t="n">
        <f aca="false">AVERAGE(Z3:Z6)</f>
        <v>3.66666666666667</v>
      </c>
      <c r="AA7" s="626" t="n">
        <f aca="false">AVERAGE(AA3:AA6)</f>
        <v>3</v>
      </c>
      <c r="AB7" s="627" t="n">
        <f aca="false">AVERAGE(AB3:AB6)</f>
        <v>2.33333333333333</v>
      </c>
      <c r="AC7" s="626" t="n">
        <f aca="false">AVERAGE(AC3:AC6)</f>
        <v>1.66666666666667</v>
      </c>
      <c r="AD7" s="627" t="n">
        <f aca="false">AVERAGE(AD3:AD6)</f>
        <v>2.66666666666667</v>
      </c>
      <c r="AE7" s="626" t="n">
        <f aca="false">AVERAGE(AE3:AE6)</f>
        <v>2</v>
      </c>
      <c r="AF7" s="627" t="n">
        <f aca="false">AVERAGE(AF3:AF6)</f>
        <v>3.66666666666667</v>
      </c>
      <c r="AG7" s="705" t="e">
        <f aca="false">AVERAGE(AG3:AG6)</f>
        <v>#DIV/0!</v>
      </c>
    </row>
    <row r="8" customFormat="false" ht="15.75" hidden="false" customHeight="false" outlineLevel="0" collapsed="false">
      <c r="A8" s="630"/>
      <c r="B8" s="630"/>
      <c r="C8" s="630"/>
      <c r="D8" s="630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631"/>
      <c r="U8" s="631"/>
      <c r="V8" s="631"/>
      <c r="W8" s="631"/>
      <c r="X8" s="631"/>
      <c r="Y8" s="631"/>
      <c r="Z8" s="631"/>
      <c r="AA8" s="631"/>
      <c r="AB8" s="631"/>
      <c r="AC8" s="631"/>
      <c r="AD8" s="631"/>
      <c r="AE8" s="631"/>
      <c r="AF8" s="631"/>
    </row>
    <row r="9" customFormat="false" ht="15.75" hidden="false" customHeight="true" outlineLevel="0" collapsed="false">
      <c r="A9" s="712" t="s">
        <v>451</v>
      </c>
      <c r="B9" s="612" t="s">
        <v>452</v>
      </c>
      <c r="C9" s="613" t="n">
        <v>0</v>
      </c>
      <c r="D9" s="614" t="s">
        <v>444</v>
      </c>
      <c r="E9" s="615" t="n">
        <v>2</v>
      </c>
      <c r="F9" s="616" t="n">
        <v>2</v>
      </c>
      <c r="G9" s="615" t="n">
        <v>3</v>
      </c>
      <c r="H9" s="616" t="n">
        <v>0</v>
      </c>
      <c r="I9" s="615" t="n">
        <v>4</v>
      </c>
      <c r="J9" s="616" t="n">
        <v>4</v>
      </c>
      <c r="K9" s="615" t="n">
        <v>4</v>
      </c>
      <c r="L9" s="616" t="n">
        <v>4</v>
      </c>
      <c r="M9" s="615" t="n">
        <v>3</v>
      </c>
      <c r="N9" s="616" t="n">
        <v>4</v>
      </c>
      <c r="O9" s="615" t="n">
        <v>4</v>
      </c>
      <c r="P9" s="616" t="n">
        <v>3</v>
      </c>
      <c r="Q9" s="615" t="n">
        <v>2</v>
      </c>
      <c r="R9" s="616" t="n">
        <v>3</v>
      </c>
      <c r="S9" s="615" t="n">
        <v>4</v>
      </c>
      <c r="T9" s="616" t="n">
        <v>3</v>
      </c>
      <c r="U9" s="615" t="n">
        <v>3</v>
      </c>
      <c r="V9" s="616" t="n">
        <v>2</v>
      </c>
      <c r="W9" s="615" t="n">
        <v>2</v>
      </c>
      <c r="X9" s="616" t="n">
        <v>3</v>
      </c>
      <c r="Y9" s="615" t="n">
        <v>4</v>
      </c>
      <c r="Z9" s="616" t="n">
        <v>4</v>
      </c>
      <c r="AA9" s="615" t="n">
        <v>2</v>
      </c>
      <c r="AB9" s="616" t="n">
        <v>2</v>
      </c>
      <c r="AC9" s="615" t="n">
        <v>1</v>
      </c>
      <c r="AD9" s="616" t="n">
        <v>2</v>
      </c>
      <c r="AE9" s="615" t="n">
        <v>2</v>
      </c>
      <c r="AF9" s="617" t="n">
        <v>4</v>
      </c>
      <c r="AG9" s="618"/>
    </row>
    <row r="10" customFormat="false" ht="15.75" hidden="false" customHeight="false" outlineLevel="0" collapsed="false">
      <c r="A10" s="712"/>
      <c r="B10" s="619" t="s">
        <v>453</v>
      </c>
      <c r="C10" s="620" t="n">
        <v>1</v>
      </c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4"/>
      <c r="Z10" s="614"/>
      <c r="AA10" s="614"/>
      <c r="AB10" s="614"/>
      <c r="AC10" s="614"/>
      <c r="AD10" s="614"/>
      <c r="AE10" s="614"/>
      <c r="AF10" s="617"/>
      <c r="AG10" s="618"/>
    </row>
    <row r="11" customFormat="false" ht="15.75" hidden="false" customHeight="false" outlineLevel="0" collapsed="false">
      <c r="A11" s="712"/>
      <c r="B11" s="621" t="s">
        <v>454</v>
      </c>
      <c r="C11" s="622" t="n">
        <v>2</v>
      </c>
      <c r="D11" s="623" t="s">
        <v>447</v>
      </c>
      <c r="E11" s="615" t="n">
        <v>1</v>
      </c>
      <c r="F11" s="616"/>
      <c r="G11" s="615" t="n">
        <v>4</v>
      </c>
      <c r="H11" s="616"/>
      <c r="I11" s="615" t="n">
        <v>2</v>
      </c>
      <c r="J11" s="616" t="n">
        <v>3</v>
      </c>
      <c r="K11" s="615" t="n">
        <v>4</v>
      </c>
      <c r="L11" s="616" t="n">
        <v>3</v>
      </c>
      <c r="M11" s="615" t="n">
        <v>3</v>
      </c>
      <c r="N11" s="616" t="n">
        <v>4</v>
      </c>
      <c r="O11" s="615" t="n">
        <v>4</v>
      </c>
      <c r="P11" s="616" t="n">
        <v>3</v>
      </c>
      <c r="Q11" s="615" t="n">
        <v>3</v>
      </c>
      <c r="R11" s="616" t="n">
        <v>3</v>
      </c>
      <c r="S11" s="615" t="n">
        <v>4</v>
      </c>
      <c r="T11" s="616" t="n">
        <v>3</v>
      </c>
      <c r="U11" s="615" t="n">
        <v>3</v>
      </c>
      <c r="V11" s="616" t="n">
        <v>1</v>
      </c>
      <c r="W11" s="615" t="n">
        <v>3</v>
      </c>
      <c r="X11" s="616" t="n">
        <v>4</v>
      </c>
      <c r="Y11" s="615" t="n">
        <v>4</v>
      </c>
      <c r="Z11" s="616" t="n">
        <v>4</v>
      </c>
      <c r="AA11" s="615" t="n">
        <v>4</v>
      </c>
      <c r="AB11" s="616" t="n">
        <v>2</v>
      </c>
      <c r="AC11" s="615" t="n">
        <v>2</v>
      </c>
      <c r="AD11" s="616" t="n">
        <v>3</v>
      </c>
      <c r="AE11" s="615" t="n">
        <v>3</v>
      </c>
      <c r="AF11" s="617" t="n">
        <v>4</v>
      </c>
      <c r="AG11" s="618"/>
    </row>
    <row r="12" customFormat="false" ht="15.75" hidden="false" customHeight="false" outlineLevel="0" collapsed="false">
      <c r="A12" s="712"/>
      <c r="B12" s="619" t="s">
        <v>455</v>
      </c>
      <c r="C12" s="620" t="n">
        <v>3</v>
      </c>
      <c r="D12" s="624" t="s">
        <v>449</v>
      </c>
      <c r="E12" s="615" t="n">
        <v>2</v>
      </c>
      <c r="F12" s="616" t="n">
        <v>2</v>
      </c>
      <c r="G12" s="615" t="n">
        <v>3</v>
      </c>
      <c r="H12" s="616" t="n">
        <v>0</v>
      </c>
      <c r="I12" s="615" t="n">
        <v>3</v>
      </c>
      <c r="J12" s="616" t="n">
        <v>4</v>
      </c>
      <c r="K12" s="615" t="n">
        <v>4</v>
      </c>
      <c r="L12" s="616" t="n">
        <v>3</v>
      </c>
      <c r="M12" s="615" t="n">
        <v>3</v>
      </c>
      <c r="N12" s="616" t="n">
        <v>4</v>
      </c>
      <c r="O12" s="615" t="n">
        <v>4</v>
      </c>
      <c r="P12" s="616" t="n">
        <v>3</v>
      </c>
      <c r="Q12" s="615" t="n">
        <v>2</v>
      </c>
      <c r="R12" s="616" t="n">
        <v>3</v>
      </c>
      <c r="S12" s="615" t="n">
        <v>4</v>
      </c>
      <c r="T12" s="616" t="n">
        <v>3</v>
      </c>
      <c r="U12" s="615" t="n">
        <v>3</v>
      </c>
      <c r="V12" s="616" t="n">
        <v>1</v>
      </c>
      <c r="W12" s="615" t="n">
        <v>3</v>
      </c>
      <c r="X12" s="616" t="n">
        <v>4</v>
      </c>
      <c r="Y12" s="615" t="n">
        <v>4</v>
      </c>
      <c r="Z12" s="616" t="n">
        <v>4</v>
      </c>
      <c r="AA12" s="615" t="n">
        <v>3</v>
      </c>
      <c r="AB12" s="616" t="n">
        <v>2</v>
      </c>
      <c r="AC12" s="615" t="n">
        <v>2</v>
      </c>
      <c r="AD12" s="616" t="n">
        <v>3</v>
      </c>
      <c r="AE12" s="615" t="n">
        <v>2</v>
      </c>
      <c r="AF12" s="617" t="n">
        <v>4</v>
      </c>
      <c r="AG12" s="618"/>
    </row>
    <row r="13" customFormat="false" ht="15.75" hidden="false" customHeight="false" outlineLevel="0" collapsed="false">
      <c r="A13" s="712"/>
      <c r="B13" s="621" t="s">
        <v>456</v>
      </c>
      <c r="C13" s="622" t="n">
        <v>4</v>
      </c>
      <c r="D13" s="713" t="s">
        <v>407</v>
      </c>
      <c r="E13" s="626" t="n">
        <f aca="false">AVERAGE(E9:E12)</f>
        <v>1.66666666666667</v>
      </c>
      <c r="F13" s="627" t="n">
        <f aca="false">AVERAGE(F9:F12)</f>
        <v>2</v>
      </c>
      <c r="G13" s="626" t="n">
        <f aca="false">AVERAGE(G9:G12)</f>
        <v>3.33333333333333</v>
      </c>
      <c r="H13" s="627" t="n">
        <f aca="false">AVERAGE(H9:H12)</f>
        <v>0</v>
      </c>
      <c r="I13" s="626" t="n">
        <f aca="false">AVERAGE(I9:I12)</f>
        <v>3</v>
      </c>
      <c r="J13" s="627" t="n">
        <f aca="false">AVERAGE(J9:J12)</f>
        <v>3.66666666666667</v>
      </c>
      <c r="K13" s="626" t="n">
        <f aca="false">AVERAGE(K9:K12)</f>
        <v>4</v>
      </c>
      <c r="L13" s="627" t="n">
        <f aca="false">AVERAGE(L9:L12)</f>
        <v>3.33333333333333</v>
      </c>
      <c r="M13" s="626" t="n">
        <f aca="false">AVERAGE(M9:M12)</f>
        <v>3</v>
      </c>
      <c r="N13" s="627" t="n">
        <f aca="false">AVERAGE(N9:N12)</f>
        <v>4</v>
      </c>
      <c r="O13" s="626" t="n">
        <f aca="false">AVERAGE(O9:O12)</f>
        <v>4</v>
      </c>
      <c r="P13" s="627" t="n">
        <f aca="false">AVERAGE(P9:P12)</f>
        <v>3</v>
      </c>
      <c r="Q13" s="626" t="n">
        <f aca="false">AVERAGE(Q9:Q12)</f>
        <v>2.33333333333333</v>
      </c>
      <c r="R13" s="627" t="n">
        <f aca="false">AVERAGE(R9:R12)</f>
        <v>3</v>
      </c>
      <c r="S13" s="626" t="n">
        <f aca="false">AVERAGE(S9:S12)</f>
        <v>4</v>
      </c>
      <c r="T13" s="627" t="n">
        <f aca="false">AVERAGE(T9:T12)</f>
        <v>3</v>
      </c>
      <c r="U13" s="626" t="n">
        <f aca="false">AVERAGE(U9:U12)</f>
        <v>3</v>
      </c>
      <c r="V13" s="627" t="n">
        <f aca="false">AVERAGE(V9:V12)</f>
        <v>1.33333333333333</v>
      </c>
      <c r="W13" s="626" t="n">
        <f aca="false">AVERAGE(W9:W12)</f>
        <v>2.66666666666667</v>
      </c>
      <c r="X13" s="627" t="n">
        <f aca="false">AVERAGE(X9:X12)</f>
        <v>3.66666666666667</v>
      </c>
      <c r="Y13" s="626" t="n">
        <f aca="false">AVERAGE(Y9:Y12)</f>
        <v>4</v>
      </c>
      <c r="Z13" s="627" t="n">
        <f aca="false">AVERAGE(Z9:Z12)</f>
        <v>4</v>
      </c>
      <c r="AA13" s="626" t="n">
        <f aca="false">AVERAGE(AA9:AA12)</f>
        <v>3</v>
      </c>
      <c r="AB13" s="627" t="n">
        <f aca="false">AVERAGE(AB9:AB12)</f>
        <v>2</v>
      </c>
      <c r="AC13" s="626" t="n">
        <f aca="false">AVERAGE(AC9:AC12)</f>
        <v>1.66666666666667</v>
      </c>
      <c r="AD13" s="627" t="n">
        <f aca="false">AVERAGE(AD9:AD12)</f>
        <v>2.66666666666667</v>
      </c>
      <c r="AE13" s="626" t="n">
        <f aca="false">AVERAGE(AE9:AE12)</f>
        <v>2.33333333333333</v>
      </c>
      <c r="AF13" s="627" t="n">
        <f aca="false">AVERAGE(AF9:AF12)</f>
        <v>4</v>
      </c>
      <c r="AG13" s="705" t="e">
        <f aca="false">AVERAGE(AG9:AG12)</f>
        <v>#DIV/0!</v>
      </c>
    </row>
  </sheetData>
  <mergeCells count="90">
    <mergeCell ref="A1:A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B2:D2"/>
    <mergeCell ref="A3:A7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9:A13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tabColor rgb="FFE06666"/>
    <pageSetUpPr fitToPage="false"/>
  </sheetPr>
  <dimension ref="A1:AG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D4" activeCellId="0" sqref="D4"/>
    </sheetView>
  </sheetViews>
  <sheetFormatPr defaultRowHeight="15.75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53.86"/>
    <col collapsed="false" customWidth="true" hidden="false" outlineLevel="0" max="3" min="3" style="0" width="9.43"/>
    <col collapsed="false" customWidth="true" hidden="false" outlineLevel="0" max="4" min="4" style="0" width="11.99"/>
    <col collapsed="false" customWidth="true" hidden="false" outlineLevel="0" max="5" min="5" style="0" width="11.14"/>
    <col collapsed="false" customWidth="true" hidden="false" outlineLevel="0" max="6" min="6" style="0" width="12.14"/>
    <col collapsed="false" customWidth="true" hidden="false" outlineLevel="0" max="7" min="7" style="0" width="11.14"/>
    <col collapsed="false" customWidth="true" hidden="false" outlineLevel="0" max="8" min="8" style="0" width="14.29"/>
    <col collapsed="false" customWidth="true" hidden="false" outlineLevel="0" max="9" min="9" style="0" width="13.01"/>
    <col collapsed="false" customWidth="true" hidden="false" outlineLevel="0" max="12" min="10" style="0" width="11.14"/>
    <col collapsed="false" customWidth="true" hidden="false" outlineLevel="0" max="13" min="13" style="0" width="10.43"/>
    <col collapsed="false" customWidth="true" hidden="false" outlineLevel="0" max="14" min="14" style="0" width="10.99"/>
    <col collapsed="false" customWidth="true" hidden="false" outlineLevel="0" max="15" min="15" style="0" width="10.43"/>
    <col collapsed="false" customWidth="true" hidden="false" outlineLevel="0" max="16" min="16" style="0" width="11.3"/>
    <col collapsed="false" customWidth="true" hidden="false" outlineLevel="0" max="17" min="17" style="0" width="11.14"/>
    <col collapsed="false" customWidth="true" hidden="false" outlineLevel="0" max="18" min="18" style="0" width="11.86"/>
    <col collapsed="false" customWidth="true" hidden="false" outlineLevel="0" max="19" min="19" style="0" width="13.57"/>
    <col collapsed="false" customWidth="true" hidden="false" outlineLevel="0" max="20" min="20" style="0" width="10.43"/>
    <col collapsed="false" customWidth="true" hidden="false" outlineLevel="0" max="21" min="21" style="0" width="12.71"/>
    <col collapsed="false" customWidth="true" hidden="false" outlineLevel="0" max="22" min="22" style="0" width="11.3"/>
    <col collapsed="false" customWidth="true" hidden="false" outlineLevel="0" max="23" min="23" style="0" width="10.43"/>
    <col collapsed="false" customWidth="true" hidden="false" outlineLevel="0" max="24" min="24" style="0" width="14.29"/>
    <col collapsed="false" customWidth="true" hidden="false" outlineLevel="0" max="25" min="25" style="0" width="13.43"/>
    <col collapsed="false" customWidth="true" hidden="false" outlineLevel="0" max="27" min="26" style="0" width="10.43"/>
    <col collapsed="false" customWidth="true" hidden="false" outlineLevel="0" max="28" min="28" style="0" width="13.14"/>
    <col collapsed="false" customWidth="true" hidden="false" outlineLevel="0" max="32" min="29" style="0" width="10.43"/>
    <col collapsed="false" customWidth="true" hidden="false" outlineLevel="0" max="33" min="33" style="0" width="214.43"/>
    <col collapsed="false" customWidth="true" hidden="false" outlineLevel="0" max="1025" min="34" style="0" width="14.43"/>
  </cols>
  <sheetData>
    <row r="1" customFormat="false" ht="15.75" hidden="false" customHeight="true" outlineLevel="0" collapsed="false">
      <c r="A1" s="634" t="s">
        <v>342</v>
      </c>
      <c r="B1" s="606" t="s">
        <v>440</v>
      </c>
      <c r="C1" s="635" t="s">
        <v>457</v>
      </c>
      <c r="D1" s="636" t="str">
        <f aca="false">'ALUMNAT 4t'!C73</f>
        <v>Albareda, Nut</v>
      </c>
      <c r="E1" s="706" t="str">
        <f aca="false">'ALUMNAT 4t'!C74</f>
        <v>Almada, Jeshua Mathias</v>
      </c>
      <c r="F1" s="636" t="str">
        <f aca="false">'ALUMNAT 4t'!C75</f>
        <v>Alonso, Paula</v>
      </c>
      <c r="G1" s="706" t="str">
        <f aca="false">'ALUMNAT 4t'!C76</f>
        <v>Arnau, Guillem</v>
      </c>
      <c r="H1" s="636" t="str">
        <f aca="false">'ALUMNAT 4t'!C77</f>
        <v>Bello, Maria</v>
      </c>
      <c r="I1" s="706" t="str">
        <f aca="false">'ALUMNAT 4t'!C78</f>
        <v>Bosch, Núria</v>
      </c>
      <c r="J1" s="636" t="str">
        <f aca="false">'ALUMNAT 4t'!C79</f>
        <v>Cano, Alex</v>
      </c>
      <c r="K1" s="706" t="str">
        <f aca="false">'ALUMNAT 4t'!C80</f>
        <v>Crespo, Desiré</v>
      </c>
      <c r="L1" s="636" t="str">
        <f aca="false">'ALUMNAT 4t'!C81</f>
        <v>De Ronne, Emma</v>
      </c>
      <c r="M1" s="706" t="str">
        <f aca="false">'ALUMNAT 4t'!C82</f>
        <v>Díaz, Lluc</v>
      </c>
      <c r="N1" s="636" t="str">
        <f aca="false">'ALUMNAT 4t'!C83</f>
        <v>Díaz-Avilé, Ella</v>
      </c>
      <c r="O1" s="706" t="str">
        <f aca="false">'ALUMNAT 4t'!C84</f>
        <v>Fontanillas, Nerea</v>
      </c>
      <c r="P1" s="636" t="str">
        <f aca="false">'ALUMNAT 4t'!C85</f>
        <v>Linares, Axel</v>
      </c>
      <c r="Q1" s="706" t="str">
        <f aca="false">'ALUMNAT 4t'!C86</f>
        <v>Marquez, Guisla</v>
      </c>
      <c r="R1" s="636" t="str">
        <f aca="false">'ALUMNAT 4t'!C87</f>
        <v>Mclean, Nahia Yi</v>
      </c>
      <c r="S1" s="706" t="str">
        <f aca="false">'ALUMNAT 4t'!C88</f>
        <v>Montero, Hugo</v>
      </c>
      <c r="T1" s="636" t="str">
        <f aca="false">'ALUMNAT 4t'!C89</f>
        <v>Noguera, Bruno</v>
      </c>
      <c r="U1" s="706" t="str">
        <f aca="false">'ALUMNAT 4t'!C90</f>
        <v>Pastó, Enid</v>
      </c>
      <c r="V1" s="636" t="str">
        <f aca="false">'ALUMNAT 4t'!C91</f>
        <v>Rey, Simón</v>
      </c>
      <c r="W1" s="706" t="str">
        <f aca="false">'ALUMNAT 4t'!C92</f>
        <v>Roca, Marek</v>
      </c>
      <c r="X1" s="636" t="str">
        <f aca="false">'ALUMNAT 4t'!C93</f>
        <v>Román, Luna Aylén</v>
      </c>
      <c r="Y1" s="706" t="str">
        <f aca="false">'ALUMNAT 4t'!C94</f>
        <v>Rosell, Unai</v>
      </c>
      <c r="Z1" s="636" t="str">
        <f aca="false">'ALUMNAT 4t'!C95</f>
        <v>Ryal, India</v>
      </c>
      <c r="AA1" s="706" t="str">
        <f aca="false">'ALUMNAT 4t'!C96</f>
        <v>Santana, Marta</v>
      </c>
      <c r="AB1" s="636" t="str">
        <f aca="false">'ALUMNAT 4t'!C97</f>
        <v>Solà, Júlia</v>
      </c>
      <c r="AC1" s="706" t="str">
        <f aca="false">'ALUMNAT 4t'!C98</f>
        <v>Thiemich, Roberto A.</v>
      </c>
      <c r="AD1" s="636" t="str">
        <f aca="false">'ALUMNAT 4t'!C99</f>
        <v>Tome, Gadea</v>
      </c>
      <c r="AE1" s="706" t="str">
        <f aca="false">'ALUMNAT 4t'!C100</f>
        <v>Trifan, Lucian Dan</v>
      </c>
      <c r="AF1" s="636" t="str">
        <f aca="false">'ALUMNAT 4t'!C101</f>
        <v>Turiel, Lorena</v>
      </c>
      <c r="AG1" s="637"/>
    </row>
    <row r="2" customFormat="false" ht="24" hidden="false" customHeight="true" outlineLevel="0" collapsed="false">
      <c r="A2" s="634"/>
      <c r="B2" s="638" t="s">
        <v>458</v>
      </c>
      <c r="C2" s="635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7"/>
    </row>
    <row r="3" customFormat="false" ht="15.75" hidden="false" customHeight="false" outlineLevel="0" collapsed="false">
      <c r="A3" s="634"/>
      <c r="B3" s="639" t="s">
        <v>459</v>
      </c>
      <c r="C3" s="640" t="s">
        <v>460</v>
      </c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1"/>
      <c r="AF3" s="641"/>
      <c r="AG3" s="642"/>
    </row>
    <row r="4" customFormat="false" ht="15.75" hidden="false" customHeight="true" outlineLevel="0" collapsed="false">
      <c r="A4" s="643" t="s">
        <v>461</v>
      </c>
      <c r="B4" s="644" t="s">
        <v>452</v>
      </c>
      <c r="C4" s="620" t="n">
        <v>0</v>
      </c>
      <c r="D4" s="648" t="n">
        <v>1</v>
      </c>
      <c r="E4" s="647" t="n">
        <v>2</v>
      </c>
      <c r="F4" s="648" t="n">
        <v>4</v>
      </c>
      <c r="G4" s="647"/>
      <c r="H4" s="648" t="n">
        <v>4</v>
      </c>
      <c r="I4" s="647" t="n">
        <v>4</v>
      </c>
      <c r="J4" s="648" t="n">
        <v>4</v>
      </c>
      <c r="K4" s="647" t="n">
        <v>4</v>
      </c>
      <c r="L4" s="648" t="n">
        <v>2</v>
      </c>
      <c r="M4" s="647" t="n">
        <v>4</v>
      </c>
      <c r="N4" s="648" t="n">
        <v>4</v>
      </c>
      <c r="O4" s="647" t="n">
        <v>3</v>
      </c>
      <c r="P4" s="648" t="n">
        <v>3</v>
      </c>
      <c r="Q4" s="647" t="n">
        <v>4</v>
      </c>
      <c r="R4" s="648" t="n">
        <v>4</v>
      </c>
      <c r="S4" s="647" t="n">
        <v>4</v>
      </c>
      <c r="T4" s="648" t="n">
        <v>4</v>
      </c>
      <c r="U4" s="647" t="n">
        <v>2</v>
      </c>
      <c r="V4" s="648" t="n">
        <v>4</v>
      </c>
      <c r="W4" s="647" t="n">
        <v>4</v>
      </c>
      <c r="X4" s="648" t="n">
        <v>4</v>
      </c>
      <c r="Y4" s="647" t="n">
        <v>4</v>
      </c>
      <c r="Z4" s="648" t="n">
        <v>4</v>
      </c>
      <c r="AA4" s="647" t="n">
        <v>2</v>
      </c>
      <c r="AB4" s="648" t="n">
        <v>3</v>
      </c>
      <c r="AC4" s="647" t="n">
        <v>3</v>
      </c>
      <c r="AD4" s="648" t="n">
        <v>3</v>
      </c>
      <c r="AE4" s="647" t="n">
        <v>4</v>
      </c>
      <c r="AF4" s="648"/>
      <c r="AG4" s="647"/>
    </row>
    <row r="5" customFormat="false" ht="15.75" hidden="false" customHeight="false" outlineLevel="0" collapsed="false">
      <c r="A5" s="643"/>
      <c r="B5" s="621" t="s">
        <v>462</v>
      </c>
      <c r="C5" s="622" t="n">
        <v>1</v>
      </c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</row>
    <row r="6" customFormat="false" ht="15.75" hidden="false" customHeight="false" outlineLevel="0" collapsed="false">
      <c r="A6" s="643"/>
      <c r="B6" s="619" t="s">
        <v>463</v>
      </c>
      <c r="C6" s="620" t="n">
        <v>2</v>
      </c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8"/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648"/>
      <c r="Z6" s="648"/>
      <c r="AA6" s="648"/>
      <c r="AB6" s="648"/>
      <c r="AC6" s="648"/>
      <c r="AD6" s="648"/>
      <c r="AE6" s="648"/>
      <c r="AF6" s="648"/>
      <c r="AG6" s="648"/>
    </row>
    <row r="7" customFormat="false" ht="15.75" hidden="false" customHeight="false" outlineLevel="0" collapsed="false">
      <c r="A7" s="643"/>
      <c r="B7" s="621" t="s">
        <v>464</v>
      </c>
      <c r="C7" s="622" t="n">
        <v>3</v>
      </c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8"/>
    </row>
    <row r="8" customFormat="false" ht="15.75" hidden="false" customHeight="false" outlineLevel="0" collapsed="false">
      <c r="A8" s="643"/>
      <c r="B8" s="619" t="s">
        <v>465</v>
      </c>
      <c r="C8" s="620" t="n">
        <v>4</v>
      </c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</row>
    <row r="9" customFormat="false" ht="15.75" hidden="false" customHeight="true" outlineLevel="0" collapsed="false">
      <c r="A9" s="649" t="s">
        <v>466</v>
      </c>
      <c r="B9" s="612" t="s">
        <v>443</v>
      </c>
      <c r="C9" s="622" t="n">
        <v>0</v>
      </c>
      <c r="D9" s="645" t="n">
        <f aca="false">'Parcial 4t C'!E7</f>
        <v>1</v>
      </c>
      <c r="E9" s="646" t="n">
        <f aca="false">'Parcial 4t C'!F7</f>
        <v>1</v>
      </c>
      <c r="F9" s="645" t="n">
        <f aca="false">'Parcial 4t C'!G7</f>
        <v>3</v>
      </c>
      <c r="G9" s="646" t="n">
        <f aca="false">'Parcial 4t C'!H7</f>
        <v>0</v>
      </c>
      <c r="H9" s="645" t="n">
        <f aca="false">'Parcial 4t C'!I7</f>
        <v>2.666666667</v>
      </c>
      <c r="I9" s="646" t="n">
        <f aca="false">'Parcial 4t C'!J7</f>
        <v>3</v>
      </c>
      <c r="J9" s="645" t="n">
        <f aca="false">'Parcial 4t C'!K7</f>
        <v>3.666666667</v>
      </c>
      <c r="K9" s="646" t="n">
        <f aca="false">'Parcial 4t C'!L7</f>
        <v>2.666666667</v>
      </c>
      <c r="L9" s="645" t="n">
        <f aca="false">'Parcial 4t C'!M7</f>
        <v>3</v>
      </c>
      <c r="M9" s="646" t="n">
        <f aca="false">'Parcial 4t C'!N7</f>
        <v>3.666666667</v>
      </c>
      <c r="N9" s="645" t="n">
        <f aca="false">'Parcial 4t C'!O7</f>
        <v>3</v>
      </c>
      <c r="O9" s="646" t="n">
        <f aca="false">'Parcial 4t C'!P7</f>
        <v>3.333333333</v>
      </c>
      <c r="P9" s="645" t="n">
        <f aca="false">'Parcial 4t C'!Q7</f>
        <v>2</v>
      </c>
      <c r="Q9" s="646" t="n">
        <f aca="false">'Parcial 4t C'!R7</f>
        <v>3</v>
      </c>
      <c r="R9" s="645" t="n">
        <f aca="false">'Parcial 4t C'!S7</f>
        <v>3</v>
      </c>
      <c r="S9" s="646" t="n">
        <f aca="false">'Parcial 4t C'!T7</f>
        <v>2.666666667</v>
      </c>
      <c r="T9" s="645" t="n">
        <f aca="false">'Parcial 4t C'!U7</f>
        <v>3</v>
      </c>
      <c r="U9" s="646" t="n">
        <f aca="false">'Parcial 4t C'!V7</f>
        <v>1.666666667</v>
      </c>
      <c r="V9" s="645" t="n">
        <f aca="false">'Parcial 4t C'!W7</f>
        <v>3</v>
      </c>
      <c r="W9" s="646" t="n">
        <f aca="false">'Parcial 4t C'!X7</f>
        <v>3.666666667</v>
      </c>
      <c r="X9" s="645" t="n">
        <f aca="false">'Parcial 4t C'!Y7</f>
        <v>3.333333333</v>
      </c>
      <c r="Y9" s="646" t="n">
        <f aca="false">'Parcial 4t C'!Z7</f>
        <v>3.666666667</v>
      </c>
      <c r="Z9" s="645" t="n">
        <f aca="false">'Parcial 4t C'!AA7</f>
        <v>3</v>
      </c>
      <c r="AA9" s="646" t="n">
        <f aca="false">'Parcial 4t C'!AB7</f>
        <v>2.333333333</v>
      </c>
      <c r="AB9" s="645" t="n">
        <f aca="false">'Parcial 4t C'!AC7</f>
        <v>1.666666667</v>
      </c>
      <c r="AC9" s="646" t="n">
        <f aca="false">'Parcial 4t C'!AD7</f>
        <v>2.666666667</v>
      </c>
      <c r="AD9" s="645" t="n">
        <f aca="false">'Parcial 4t C'!AE7</f>
        <v>2</v>
      </c>
      <c r="AE9" s="646" t="n">
        <f aca="false">'Parcial 4t C'!AF7</f>
        <v>3.666666667</v>
      </c>
      <c r="AF9" s="648" t="e">
        <f aca="false">'Parcial 4t C'!AG7</f>
        <v>#DIV/0!</v>
      </c>
      <c r="AG9" s="651"/>
    </row>
    <row r="10" customFormat="false" ht="15.75" hidden="false" customHeight="false" outlineLevel="0" collapsed="false">
      <c r="A10" s="649"/>
      <c r="B10" s="619" t="s">
        <v>445</v>
      </c>
      <c r="C10" s="620" t="n">
        <v>1</v>
      </c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5"/>
      <c r="R10" s="645"/>
      <c r="S10" s="645"/>
      <c r="T10" s="645"/>
      <c r="U10" s="645"/>
      <c r="V10" s="645"/>
      <c r="W10" s="645"/>
      <c r="X10" s="645"/>
      <c r="Y10" s="645"/>
      <c r="Z10" s="645"/>
      <c r="AA10" s="645"/>
      <c r="AB10" s="645"/>
      <c r="AC10" s="645"/>
      <c r="AD10" s="645"/>
      <c r="AE10" s="645"/>
      <c r="AF10" s="645"/>
      <c r="AG10" s="645"/>
    </row>
    <row r="11" customFormat="false" ht="15.75" hidden="false" customHeight="false" outlineLevel="0" collapsed="false">
      <c r="A11" s="649"/>
      <c r="B11" s="621" t="s">
        <v>446</v>
      </c>
      <c r="C11" s="622" t="n">
        <v>2</v>
      </c>
      <c r="D11" s="645"/>
      <c r="E11" s="645"/>
      <c r="F11" s="645"/>
      <c r="G11" s="645"/>
      <c r="H11" s="645"/>
      <c r="I11" s="645"/>
      <c r="J11" s="645"/>
      <c r="K11" s="645"/>
      <c r="L11" s="645"/>
      <c r="M11" s="645"/>
      <c r="N11" s="645"/>
      <c r="O11" s="645"/>
      <c r="P11" s="645"/>
      <c r="Q11" s="645"/>
      <c r="R11" s="645"/>
      <c r="S11" s="645"/>
      <c r="T11" s="645"/>
      <c r="U11" s="645"/>
      <c r="V11" s="645"/>
      <c r="W11" s="645"/>
      <c r="X11" s="645"/>
      <c r="Y11" s="645"/>
      <c r="Z11" s="645"/>
      <c r="AA11" s="645"/>
      <c r="AB11" s="645"/>
      <c r="AC11" s="645"/>
      <c r="AD11" s="645"/>
      <c r="AE11" s="645"/>
      <c r="AF11" s="645"/>
      <c r="AG11" s="645"/>
    </row>
    <row r="12" customFormat="false" ht="15.75" hidden="false" customHeight="false" outlineLevel="0" collapsed="false">
      <c r="A12" s="649"/>
      <c r="B12" s="619" t="s">
        <v>448</v>
      </c>
      <c r="C12" s="620" t="n">
        <v>3</v>
      </c>
      <c r="D12" s="645"/>
      <c r="E12" s="645"/>
      <c r="F12" s="645"/>
      <c r="G12" s="645"/>
      <c r="H12" s="645"/>
      <c r="I12" s="645"/>
      <c r="J12" s="645"/>
      <c r="K12" s="645"/>
      <c r="L12" s="645"/>
      <c r="M12" s="645"/>
      <c r="N12" s="645"/>
      <c r="O12" s="645"/>
      <c r="P12" s="645"/>
      <c r="Q12" s="645"/>
      <c r="R12" s="645"/>
      <c r="S12" s="645"/>
      <c r="T12" s="645"/>
      <c r="U12" s="645"/>
      <c r="V12" s="645"/>
      <c r="W12" s="645"/>
      <c r="X12" s="645"/>
      <c r="Y12" s="645"/>
      <c r="Z12" s="645"/>
      <c r="AA12" s="645"/>
      <c r="AB12" s="645"/>
      <c r="AC12" s="645"/>
      <c r="AD12" s="645"/>
      <c r="AE12" s="645"/>
      <c r="AF12" s="645"/>
      <c r="AG12" s="645"/>
    </row>
    <row r="13" customFormat="false" ht="15.75" hidden="false" customHeight="false" outlineLevel="0" collapsed="false">
      <c r="A13" s="649"/>
      <c r="B13" s="621" t="s">
        <v>450</v>
      </c>
      <c r="C13" s="622" t="n">
        <v>4</v>
      </c>
      <c r="D13" s="645"/>
      <c r="E13" s="645"/>
      <c r="F13" s="645"/>
      <c r="G13" s="645"/>
      <c r="H13" s="645"/>
      <c r="I13" s="645"/>
      <c r="J13" s="645"/>
      <c r="K13" s="645"/>
      <c r="L13" s="645"/>
      <c r="M13" s="645"/>
      <c r="N13" s="645"/>
      <c r="O13" s="645"/>
      <c r="P13" s="645"/>
      <c r="Q13" s="645"/>
      <c r="R13" s="645"/>
      <c r="S13" s="645"/>
      <c r="T13" s="645"/>
      <c r="U13" s="645"/>
      <c r="V13" s="645"/>
      <c r="W13" s="645"/>
      <c r="X13" s="645"/>
      <c r="Y13" s="645"/>
      <c r="Z13" s="645"/>
      <c r="AA13" s="645"/>
      <c r="AB13" s="645"/>
      <c r="AC13" s="645"/>
      <c r="AD13" s="645"/>
      <c r="AE13" s="645"/>
      <c r="AF13" s="645"/>
      <c r="AG13" s="645"/>
    </row>
    <row r="14" customFormat="false" ht="15.75" hidden="false" customHeight="true" outlineLevel="0" collapsed="false">
      <c r="A14" s="643" t="s">
        <v>467</v>
      </c>
      <c r="B14" s="644" t="s">
        <v>452</v>
      </c>
      <c r="C14" s="620" t="n">
        <v>0</v>
      </c>
      <c r="D14" s="648" t="n">
        <v>1</v>
      </c>
      <c r="E14" s="647" t="n">
        <v>2</v>
      </c>
      <c r="F14" s="648" t="n">
        <v>3</v>
      </c>
      <c r="G14" s="647"/>
      <c r="H14" s="648" t="n">
        <v>3</v>
      </c>
      <c r="I14" s="647" t="n">
        <v>4</v>
      </c>
      <c r="J14" s="648" t="n">
        <v>4</v>
      </c>
      <c r="K14" s="647" t="n">
        <v>2</v>
      </c>
      <c r="L14" s="648" t="n">
        <v>3</v>
      </c>
      <c r="M14" s="647" t="n">
        <v>2</v>
      </c>
      <c r="N14" s="648" t="n">
        <v>2</v>
      </c>
      <c r="O14" s="647" t="n">
        <v>2</v>
      </c>
      <c r="P14" s="648" t="n">
        <v>2</v>
      </c>
      <c r="Q14" s="647" t="n">
        <v>2</v>
      </c>
      <c r="R14" s="648" t="n">
        <v>3</v>
      </c>
      <c r="S14" s="647" t="n">
        <v>3</v>
      </c>
      <c r="T14" s="648" t="n">
        <v>2</v>
      </c>
      <c r="U14" s="647" t="n">
        <v>1</v>
      </c>
      <c r="V14" s="648" t="n">
        <v>2</v>
      </c>
      <c r="W14" s="647" t="n">
        <v>3</v>
      </c>
      <c r="X14" s="648" t="n">
        <v>3</v>
      </c>
      <c r="Y14" s="647" t="n">
        <v>3</v>
      </c>
      <c r="Z14" s="648" t="n">
        <v>3</v>
      </c>
      <c r="AA14" s="647" t="n">
        <v>2</v>
      </c>
      <c r="AB14" s="648" t="n">
        <v>2</v>
      </c>
      <c r="AC14" s="647" t="n">
        <v>2</v>
      </c>
      <c r="AD14" s="648" t="n">
        <v>2</v>
      </c>
      <c r="AE14" s="647" t="n">
        <v>4</v>
      </c>
      <c r="AF14" s="648"/>
      <c r="AG14" s="647"/>
    </row>
    <row r="15" customFormat="false" ht="15.75" hidden="false" customHeight="false" outlineLevel="0" collapsed="false">
      <c r="A15" s="643"/>
      <c r="B15" s="621" t="s">
        <v>468</v>
      </c>
      <c r="C15" s="622" t="n">
        <v>1</v>
      </c>
      <c r="D15" s="648"/>
      <c r="E15" s="648"/>
      <c r="F15" s="648"/>
      <c r="G15" s="648"/>
      <c r="H15" s="648"/>
      <c r="I15" s="648"/>
      <c r="J15" s="648"/>
      <c r="K15" s="648"/>
      <c r="L15" s="648"/>
      <c r="M15" s="648"/>
      <c r="N15" s="648"/>
      <c r="O15" s="648"/>
      <c r="P15" s="648"/>
      <c r="Q15" s="648"/>
      <c r="R15" s="648"/>
      <c r="S15" s="648"/>
      <c r="T15" s="648"/>
      <c r="U15" s="648"/>
      <c r="V15" s="648"/>
      <c r="W15" s="648"/>
      <c r="X15" s="648"/>
      <c r="Y15" s="648"/>
      <c r="Z15" s="648"/>
      <c r="AA15" s="648"/>
      <c r="AB15" s="648"/>
      <c r="AC15" s="648"/>
      <c r="AD15" s="648"/>
      <c r="AE15" s="648"/>
      <c r="AF15" s="648"/>
      <c r="AG15" s="648"/>
    </row>
    <row r="16" customFormat="false" ht="15.75" hidden="false" customHeight="false" outlineLevel="0" collapsed="false">
      <c r="A16" s="643"/>
      <c r="B16" s="619" t="s">
        <v>469</v>
      </c>
      <c r="C16" s="620" t="n">
        <v>2</v>
      </c>
      <c r="D16" s="648"/>
      <c r="E16" s="648"/>
      <c r="F16" s="648"/>
      <c r="G16" s="648"/>
      <c r="H16" s="648"/>
      <c r="I16" s="648"/>
      <c r="J16" s="648"/>
      <c r="K16" s="648"/>
      <c r="L16" s="648"/>
      <c r="M16" s="648"/>
      <c r="N16" s="648"/>
      <c r="O16" s="648"/>
      <c r="P16" s="648"/>
      <c r="Q16" s="648"/>
      <c r="R16" s="648"/>
      <c r="S16" s="648"/>
      <c r="T16" s="648"/>
      <c r="U16" s="648"/>
      <c r="V16" s="648"/>
      <c r="W16" s="648"/>
      <c r="X16" s="648"/>
      <c r="Y16" s="648"/>
      <c r="Z16" s="648"/>
      <c r="AA16" s="648"/>
      <c r="AB16" s="648"/>
      <c r="AC16" s="648"/>
      <c r="AD16" s="648"/>
      <c r="AE16" s="648"/>
      <c r="AF16" s="648"/>
      <c r="AG16" s="648"/>
    </row>
    <row r="17" customFormat="false" ht="15.75" hidden="false" customHeight="false" outlineLevel="0" collapsed="false">
      <c r="A17" s="643"/>
      <c r="B17" s="621" t="s">
        <v>470</v>
      </c>
      <c r="C17" s="622" t="n">
        <v>3</v>
      </c>
      <c r="D17" s="648"/>
      <c r="E17" s="648"/>
      <c r="F17" s="648"/>
      <c r="G17" s="648"/>
      <c r="H17" s="648"/>
      <c r="I17" s="648"/>
      <c r="J17" s="648"/>
      <c r="K17" s="648"/>
      <c r="L17" s="648"/>
      <c r="M17" s="648"/>
      <c r="N17" s="648"/>
      <c r="O17" s="648"/>
      <c r="P17" s="648"/>
      <c r="Q17" s="648"/>
      <c r="R17" s="648"/>
      <c r="S17" s="648"/>
      <c r="T17" s="648"/>
      <c r="U17" s="648"/>
      <c r="V17" s="648"/>
      <c r="W17" s="648"/>
      <c r="X17" s="648"/>
      <c r="Y17" s="648"/>
      <c r="Z17" s="648"/>
      <c r="AA17" s="648"/>
      <c r="AB17" s="648"/>
      <c r="AC17" s="648"/>
      <c r="AD17" s="648"/>
      <c r="AE17" s="648"/>
      <c r="AF17" s="648"/>
      <c r="AG17" s="648"/>
    </row>
    <row r="18" customFormat="false" ht="15.75" hidden="false" customHeight="false" outlineLevel="0" collapsed="false">
      <c r="A18" s="643"/>
      <c r="B18" s="619" t="s">
        <v>471</v>
      </c>
      <c r="C18" s="620" t="n">
        <v>4</v>
      </c>
      <c r="D18" s="648"/>
      <c r="E18" s="648"/>
      <c r="F18" s="648"/>
      <c r="G18" s="648"/>
      <c r="H18" s="648"/>
      <c r="I18" s="648"/>
      <c r="J18" s="648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48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8"/>
    </row>
    <row r="19" customFormat="false" ht="15.75" hidden="false" customHeight="true" outlineLevel="0" collapsed="false">
      <c r="A19" s="649" t="s">
        <v>472</v>
      </c>
      <c r="B19" s="612" t="s">
        <v>452</v>
      </c>
      <c r="C19" s="622" t="n">
        <v>0</v>
      </c>
      <c r="D19" s="645" t="n">
        <f aca="false">'Parcial 4t C'!E13</f>
        <v>1.666666667</v>
      </c>
      <c r="E19" s="646" t="n">
        <f aca="false">'Parcial 4t C'!F13</f>
        <v>2</v>
      </c>
      <c r="F19" s="645" t="n">
        <f aca="false">'Parcial 4t C'!G13</f>
        <v>3.333333333</v>
      </c>
      <c r="G19" s="646" t="n">
        <f aca="false">'Parcial 4t C'!H13</f>
        <v>0</v>
      </c>
      <c r="H19" s="645" t="n">
        <f aca="false">'Parcial 4t C'!I13</f>
        <v>3</v>
      </c>
      <c r="I19" s="646" t="n">
        <f aca="false">'Parcial 4t C'!J13</f>
        <v>3.666666667</v>
      </c>
      <c r="J19" s="645" t="n">
        <f aca="false">'Parcial 4t C'!K13</f>
        <v>4</v>
      </c>
      <c r="K19" s="646" t="n">
        <f aca="false">'Parcial 4t C'!L13</f>
        <v>3.333333333</v>
      </c>
      <c r="L19" s="645" t="n">
        <f aca="false">'Parcial 4t C'!M13</f>
        <v>3</v>
      </c>
      <c r="M19" s="646" t="n">
        <f aca="false">'Parcial 4t C'!N13</f>
        <v>4</v>
      </c>
      <c r="N19" s="645" t="n">
        <f aca="false">'Parcial 4t C'!O13</f>
        <v>4</v>
      </c>
      <c r="O19" s="646" t="n">
        <f aca="false">'Parcial 4t C'!P13</f>
        <v>3</v>
      </c>
      <c r="P19" s="645" t="n">
        <f aca="false">'Parcial 4t C'!Q13</f>
        <v>2.333333333</v>
      </c>
      <c r="Q19" s="646" t="n">
        <f aca="false">'Parcial 4t C'!R13</f>
        <v>3</v>
      </c>
      <c r="R19" s="645" t="n">
        <f aca="false">'Parcial 4t C'!S13</f>
        <v>4</v>
      </c>
      <c r="S19" s="646" t="n">
        <f aca="false">'Parcial 4t C'!T13</f>
        <v>3</v>
      </c>
      <c r="T19" s="645" t="n">
        <f aca="false">'Parcial 4t C'!U13</f>
        <v>3</v>
      </c>
      <c r="U19" s="646" t="n">
        <f aca="false">'Parcial 4t C'!V13</f>
        <v>1.333333333</v>
      </c>
      <c r="V19" s="645" t="n">
        <f aca="false">'Parcial 4t C'!W13</f>
        <v>2.666666667</v>
      </c>
      <c r="W19" s="646" t="n">
        <f aca="false">'Parcial 4t C'!X13</f>
        <v>3.666666667</v>
      </c>
      <c r="X19" s="645" t="n">
        <f aca="false">'Parcial 4t C'!Y13</f>
        <v>4</v>
      </c>
      <c r="Y19" s="646" t="n">
        <f aca="false">'Parcial 4t C'!Z13</f>
        <v>4</v>
      </c>
      <c r="Z19" s="645" t="n">
        <f aca="false">'Parcial 4t C'!AA13</f>
        <v>3</v>
      </c>
      <c r="AA19" s="646" t="n">
        <f aca="false">'Parcial 4t C'!AB13</f>
        <v>2</v>
      </c>
      <c r="AB19" s="645" t="n">
        <f aca="false">'Parcial 4t C'!AC13</f>
        <v>1.666666667</v>
      </c>
      <c r="AC19" s="646" t="n">
        <f aca="false">'Parcial 4t C'!AD13</f>
        <v>2.666666667</v>
      </c>
      <c r="AD19" s="645" t="n">
        <f aca="false">'Parcial 4t C'!AE13</f>
        <v>2.333333333</v>
      </c>
      <c r="AE19" s="646" t="n">
        <f aca="false">'Parcial 4t C'!AF13</f>
        <v>4</v>
      </c>
      <c r="AF19" s="648" t="e">
        <f aca="false">'Parcial 4t C'!AG13</f>
        <v>#DIV/0!</v>
      </c>
      <c r="AG19" s="651"/>
    </row>
    <row r="20" customFormat="false" ht="15.75" hidden="false" customHeight="false" outlineLevel="0" collapsed="false">
      <c r="A20" s="649"/>
      <c r="B20" s="619" t="s">
        <v>453</v>
      </c>
      <c r="C20" s="620" t="n">
        <v>1</v>
      </c>
      <c r="D20" s="645"/>
      <c r="E20" s="645"/>
      <c r="F20" s="645"/>
      <c r="G20" s="645"/>
      <c r="H20" s="645"/>
      <c r="I20" s="645"/>
      <c r="J20" s="645"/>
      <c r="K20" s="645"/>
      <c r="L20" s="645"/>
      <c r="M20" s="645"/>
      <c r="N20" s="645"/>
      <c r="O20" s="645"/>
      <c r="P20" s="645"/>
      <c r="Q20" s="645"/>
      <c r="R20" s="645"/>
      <c r="S20" s="645"/>
      <c r="T20" s="645"/>
      <c r="U20" s="645"/>
      <c r="V20" s="645"/>
      <c r="W20" s="645"/>
      <c r="X20" s="645"/>
      <c r="Y20" s="645"/>
      <c r="Z20" s="645"/>
      <c r="AA20" s="645"/>
      <c r="AB20" s="645"/>
      <c r="AC20" s="645"/>
      <c r="AD20" s="645"/>
      <c r="AE20" s="645"/>
      <c r="AF20" s="645"/>
      <c r="AG20" s="645"/>
    </row>
    <row r="21" customFormat="false" ht="15.75" hidden="false" customHeight="false" outlineLevel="0" collapsed="false">
      <c r="A21" s="649"/>
      <c r="B21" s="621" t="s">
        <v>454</v>
      </c>
      <c r="C21" s="622" t="n">
        <v>2</v>
      </c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645"/>
      <c r="AB21" s="645"/>
      <c r="AC21" s="645"/>
      <c r="AD21" s="645"/>
      <c r="AE21" s="645"/>
      <c r="AF21" s="645"/>
      <c r="AG21" s="645"/>
    </row>
    <row r="22" customFormat="false" ht="15.75" hidden="false" customHeight="false" outlineLevel="0" collapsed="false">
      <c r="A22" s="649"/>
      <c r="B22" s="619" t="s">
        <v>455</v>
      </c>
      <c r="C22" s="620" t="n">
        <v>3</v>
      </c>
      <c r="D22" s="645"/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645"/>
      <c r="U22" s="645"/>
      <c r="V22" s="645"/>
      <c r="W22" s="645"/>
      <c r="X22" s="645"/>
      <c r="Y22" s="645"/>
      <c r="Z22" s="645"/>
      <c r="AA22" s="645"/>
      <c r="AB22" s="645"/>
      <c r="AC22" s="645"/>
      <c r="AD22" s="645"/>
      <c r="AE22" s="645"/>
      <c r="AF22" s="645"/>
      <c r="AG22" s="645"/>
    </row>
    <row r="23" customFormat="false" ht="15.75" hidden="false" customHeight="false" outlineLevel="0" collapsed="false">
      <c r="A23" s="649"/>
      <c r="B23" s="621" t="s">
        <v>456</v>
      </c>
      <c r="C23" s="622" t="n">
        <v>4</v>
      </c>
      <c r="D23" s="645"/>
      <c r="E23" s="645"/>
      <c r="F23" s="645"/>
      <c r="G23" s="645"/>
      <c r="H23" s="645"/>
      <c r="I23" s="645"/>
      <c r="J23" s="645"/>
      <c r="K23" s="645"/>
      <c r="L23" s="645"/>
      <c r="M23" s="645"/>
      <c r="N23" s="645"/>
      <c r="O23" s="645"/>
      <c r="P23" s="645"/>
      <c r="Q23" s="645"/>
      <c r="R23" s="645"/>
      <c r="S23" s="645"/>
      <c r="T23" s="645"/>
      <c r="U23" s="645"/>
      <c r="V23" s="645"/>
      <c r="W23" s="645"/>
      <c r="X23" s="645"/>
      <c r="Y23" s="645"/>
      <c r="Z23" s="645"/>
      <c r="AA23" s="645"/>
      <c r="AB23" s="645"/>
      <c r="AC23" s="645"/>
      <c r="AD23" s="645"/>
      <c r="AE23" s="645"/>
      <c r="AF23" s="645"/>
      <c r="AG23" s="645"/>
    </row>
    <row r="24" customFormat="false" ht="15.75" hidden="true" customHeight="true" outlineLevel="0" collapsed="false">
      <c r="A24" s="643" t="s">
        <v>473</v>
      </c>
      <c r="B24" s="644" t="s">
        <v>452</v>
      </c>
      <c r="C24" s="620" t="n">
        <v>0</v>
      </c>
      <c r="D24" s="648"/>
      <c r="E24" s="647"/>
      <c r="F24" s="648"/>
      <c r="G24" s="647"/>
      <c r="H24" s="648"/>
      <c r="I24" s="647"/>
      <c r="J24" s="648"/>
      <c r="K24" s="647"/>
      <c r="L24" s="648"/>
      <c r="M24" s="647"/>
      <c r="N24" s="648"/>
      <c r="O24" s="647"/>
      <c r="P24" s="648"/>
      <c r="Q24" s="647"/>
      <c r="R24" s="648"/>
      <c r="S24" s="647"/>
      <c r="T24" s="648"/>
      <c r="U24" s="647"/>
      <c r="V24" s="648"/>
      <c r="W24" s="647"/>
      <c r="X24" s="648"/>
      <c r="Y24" s="647"/>
      <c r="Z24" s="648"/>
      <c r="AA24" s="647"/>
      <c r="AB24" s="648"/>
      <c r="AC24" s="647"/>
      <c r="AD24" s="648"/>
      <c r="AE24" s="647"/>
      <c r="AF24" s="648"/>
      <c r="AG24" s="647"/>
    </row>
    <row r="25" customFormat="false" ht="15.75" hidden="true" customHeight="false" outlineLevel="0" collapsed="false">
      <c r="A25" s="643"/>
      <c r="B25" s="621" t="s">
        <v>474</v>
      </c>
      <c r="C25" s="622" t="n">
        <v>1</v>
      </c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8"/>
      <c r="AG25" s="648"/>
    </row>
    <row r="26" customFormat="false" ht="15.75" hidden="true" customHeight="false" outlineLevel="0" collapsed="false">
      <c r="A26" s="643"/>
      <c r="B26" s="619" t="s">
        <v>475</v>
      </c>
      <c r="C26" s="620" t="n">
        <v>2</v>
      </c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</row>
    <row r="27" customFormat="false" ht="15.75" hidden="true" customHeight="false" outlineLevel="0" collapsed="false">
      <c r="A27" s="643"/>
      <c r="B27" s="621" t="s">
        <v>476</v>
      </c>
      <c r="C27" s="622" t="n">
        <v>3</v>
      </c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</row>
    <row r="28" customFormat="false" ht="15.75" hidden="true" customHeight="false" outlineLevel="0" collapsed="false">
      <c r="A28" s="643"/>
      <c r="B28" s="619" t="s">
        <v>477</v>
      </c>
      <c r="C28" s="620" t="n">
        <v>4</v>
      </c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8"/>
      <c r="AG28" s="648"/>
    </row>
    <row r="29" customFormat="false" ht="15.75" hidden="false" customHeight="true" outlineLevel="0" collapsed="false">
      <c r="A29" s="649" t="s">
        <v>478</v>
      </c>
      <c r="B29" s="612" t="s">
        <v>452</v>
      </c>
      <c r="C29" s="622" t="n">
        <v>0</v>
      </c>
      <c r="D29" s="652" t="n">
        <v>1</v>
      </c>
      <c r="E29" s="651" t="n">
        <v>2</v>
      </c>
      <c r="F29" s="652" t="n">
        <v>2</v>
      </c>
      <c r="G29" s="651"/>
      <c r="H29" s="652" t="n">
        <v>3</v>
      </c>
      <c r="I29" s="651" t="n">
        <v>3</v>
      </c>
      <c r="J29" s="652" t="n">
        <v>4</v>
      </c>
      <c r="K29" s="651" t="n">
        <v>2</v>
      </c>
      <c r="L29" s="652" t="n">
        <v>3</v>
      </c>
      <c r="M29" s="651" t="n">
        <v>2</v>
      </c>
      <c r="N29" s="652" t="n">
        <v>2</v>
      </c>
      <c r="O29" s="651" t="n">
        <v>2</v>
      </c>
      <c r="P29" s="652" t="n">
        <v>2</v>
      </c>
      <c r="Q29" s="651" t="n">
        <v>2</v>
      </c>
      <c r="R29" s="652" t="n">
        <v>3</v>
      </c>
      <c r="S29" s="651" t="n">
        <v>2</v>
      </c>
      <c r="T29" s="652" t="n">
        <v>2</v>
      </c>
      <c r="U29" s="651" t="n">
        <v>1</v>
      </c>
      <c r="V29" s="652" t="n">
        <v>2</v>
      </c>
      <c r="W29" s="651" t="n">
        <v>3</v>
      </c>
      <c r="X29" s="652" t="n">
        <v>3</v>
      </c>
      <c r="Y29" s="651" t="n">
        <v>3</v>
      </c>
      <c r="Z29" s="652" t="n">
        <v>3</v>
      </c>
      <c r="AA29" s="651" t="n">
        <v>2</v>
      </c>
      <c r="AB29" s="652" t="n">
        <v>2</v>
      </c>
      <c r="AC29" s="651" t="n">
        <v>2</v>
      </c>
      <c r="AD29" s="652" t="n">
        <v>2</v>
      </c>
      <c r="AE29" s="651" t="n">
        <v>4</v>
      </c>
      <c r="AF29" s="652"/>
      <c r="AG29" s="651"/>
    </row>
    <row r="30" customFormat="false" ht="15.75" hidden="false" customHeight="false" outlineLevel="0" collapsed="false">
      <c r="A30" s="649"/>
      <c r="B30" s="619" t="s">
        <v>479</v>
      </c>
      <c r="C30" s="620" t="n">
        <v>1</v>
      </c>
      <c r="D30" s="652"/>
      <c r="E30" s="652"/>
      <c r="F30" s="652"/>
      <c r="G30" s="652"/>
      <c r="H30" s="652"/>
      <c r="I30" s="652"/>
      <c r="J30" s="652"/>
      <c r="K30" s="652"/>
      <c r="L30" s="652"/>
      <c r="M30" s="652"/>
      <c r="N30" s="652"/>
      <c r="O30" s="652"/>
      <c r="P30" s="652"/>
      <c r="Q30" s="652"/>
      <c r="R30" s="652"/>
      <c r="S30" s="652"/>
      <c r="T30" s="652"/>
      <c r="U30" s="652"/>
      <c r="V30" s="652"/>
      <c r="W30" s="652"/>
      <c r="X30" s="652"/>
      <c r="Y30" s="652"/>
      <c r="Z30" s="652"/>
      <c r="AA30" s="652"/>
      <c r="AB30" s="652"/>
      <c r="AC30" s="652"/>
      <c r="AD30" s="652"/>
      <c r="AE30" s="652"/>
      <c r="AF30" s="652"/>
      <c r="AG30" s="652"/>
    </row>
    <row r="31" customFormat="false" ht="15.75" hidden="false" customHeight="false" outlineLevel="0" collapsed="false">
      <c r="A31" s="649"/>
      <c r="B31" s="621" t="s">
        <v>480</v>
      </c>
      <c r="C31" s="622" t="n">
        <v>2</v>
      </c>
      <c r="D31" s="652"/>
      <c r="E31" s="652"/>
      <c r="F31" s="652"/>
      <c r="G31" s="652"/>
      <c r="H31" s="652"/>
      <c r="I31" s="652"/>
      <c r="J31" s="652"/>
      <c r="K31" s="652"/>
      <c r="L31" s="652"/>
      <c r="M31" s="652"/>
      <c r="N31" s="652"/>
      <c r="O31" s="652"/>
      <c r="P31" s="652"/>
      <c r="Q31" s="652"/>
      <c r="R31" s="652"/>
      <c r="S31" s="652"/>
      <c r="T31" s="652"/>
      <c r="U31" s="652"/>
      <c r="V31" s="652"/>
      <c r="W31" s="652"/>
      <c r="X31" s="652"/>
      <c r="Y31" s="652"/>
      <c r="Z31" s="652"/>
      <c r="AA31" s="652"/>
      <c r="AB31" s="652"/>
      <c r="AC31" s="652"/>
      <c r="AD31" s="652"/>
      <c r="AE31" s="652"/>
      <c r="AF31" s="652"/>
      <c r="AG31" s="652"/>
    </row>
    <row r="32" customFormat="false" ht="15.75" hidden="false" customHeight="false" outlineLevel="0" collapsed="false">
      <c r="A32" s="649"/>
      <c r="B32" s="619" t="s">
        <v>481</v>
      </c>
      <c r="C32" s="620" t="n">
        <v>3</v>
      </c>
      <c r="D32" s="652"/>
      <c r="E32" s="652"/>
      <c r="F32" s="652"/>
      <c r="G32" s="652"/>
      <c r="H32" s="652"/>
      <c r="I32" s="652"/>
      <c r="J32" s="652"/>
      <c r="K32" s="652"/>
      <c r="L32" s="652"/>
      <c r="M32" s="652"/>
      <c r="N32" s="652"/>
      <c r="O32" s="652"/>
      <c r="P32" s="652"/>
      <c r="Q32" s="652"/>
      <c r="R32" s="652"/>
      <c r="S32" s="652"/>
      <c r="T32" s="652"/>
      <c r="U32" s="652"/>
      <c r="V32" s="652"/>
      <c r="W32" s="652"/>
      <c r="X32" s="652"/>
      <c r="Y32" s="652"/>
      <c r="Z32" s="652"/>
      <c r="AA32" s="652"/>
      <c r="AB32" s="652"/>
      <c r="AC32" s="652"/>
      <c r="AD32" s="652"/>
      <c r="AE32" s="652"/>
      <c r="AF32" s="652"/>
      <c r="AG32" s="652"/>
    </row>
    <row r="33" customFormat="false" ht="15.75" hidden="false" customHeight="false" outlineLevel="0" collapsed="false">
      <c r="A33" s="649"/>
      <c r="B33" s="621" t="s">
        <v>482</v>
      </c>
      <c r="C33" s="622" t="n">
        <v>4</v>
      </c>
      <c r="D33" s="652"/>
      <c r="E33" s="652"/>
      <c r="F33" s="652"/>
      <c r="G33" s="652"/>
      <c r="H33" s="652"/>
      <c r="I33" s="652"/>
      <c r="J33" s="652"/>
      <c r="K33" s="652"/>
      <c r="L33" s="652"/>
      <c r="M33" s="652"/>
      <c r="N33" s="652"/>
      <c r="O33" s="652"/>
      <c r="P33" s="652"/>
      <c r="Q33" s="652"/>
      <c r="R33" s="652"/>
      <c r="S33" s="652"/>
      <c r="T33" s="652"/>
      <c r="U33" s="652"/>
      <c r="V33" s="652"/>
      <c r="W33" s="652"/>
      <c r="X33" s="652"/>
      <c r="Y33" s="652"/>
      <c r="Z33" s="652"/>
      <c r="AA33" s="652"/>
      <c r="AB33" s="652"/>
      <c r="AC33" s="652"/>
      <c r="AD33" s="652"/>
      <c r="AE33" s="652"/>
      <c r="AF33" s="652"/>
      <c r="AG33" s="652"/>
    </row>
    <row r="34" customFormat="false" ht="15.75" hidden="false" customHeight="false" outlineLevel="0" collapsed="false">
      <c r="A34" s="654"/>
      <c r="B34" s="655" t="s">
        <v>483</v>
      </c>
      <c r="C34" s="656"/>
      <c r="D34" s="657" t="n">
        <f aca="false">AVERAGE(D4:D33)*10/4</f>
        <v>2.8333333335</v>
      </c>
      <c r="E34" s="657" t="n">
        <f aca="false">AVERAGE(E4:E33)*10/4</f>
        <v>4.5</v>
      </c>
      <c r="F34" s="657" t="n">
        <f aca="false">AVERAGE(F4:F33)*10/4</f>
        <v>7.6666666665</v>
      </c>
      <c r="G34" s="657" t="n">
        <f aca="false">AVERAGE(G4:G33)*10/4</f>
        <v>0</v>
      </c>
      <c r="H34" s="657" t="n">
        <f aca="false">AVERAGE(H4:H33)*10/4</f>
        <v>7.8333333335</v>
      </c>
      <c r="I34" s="657" t="n">
        <f aca="false">AVERAGE(I4:I33)*10/4</f>
        <v>8.8333333335</v>
      </c>
      <c r="J34" s="657" t="n">
        <f aca="false">AVERAGE(J4:J33)*10/4</f>
        <v>9.8333333335</v>
      </c>
      <c r="K34" s="657" t="n">
        <f aca="false">AVERAGE(K4:K33)*10/4</f>
        <v>7</v>
      </c>
      <c r="L34" s="657" t="n">
        <f aca="false">AVERAGE(L4:L33)*10/4</f>
        <v>7</v>
      </c>
      <c r="M34" s="657" t="n">
        <f aca="false">AVERAGE(M4:M33)*10/4</f>
        <v>7.8333333335</v>
      </c>
      <c r="N34" s="657" t="n">
        <f aca="false">AVERAGE(N4:N33)*10/4</f>
        <v>7.5</v>
      </c>
      <c r="O34" s="657" t="n">
        <f aca="false">AVERAGE(O4:O33)*10/4</f>
        <v>6.6666666665</v>
      </c>
      <c r="P34" s="657" t="n">
        <f aca="false">AVERAGE(P4:P33)*10/4</f>
        <v>5.6666666665</v>
      </c>
      <c r="Q34" s="657" t="n">
        <f aca="false">AVERAGE(Q4:Q33)*10/4</f>
        <v>7</v>
      </c>
      <c r="R34" s="657" t="n">
        <f aca="false">AVERAGE(R4:R33)*10/4</f>
        <v>8.5</v>
      </c>
      <c r="S34" s="657" t="n">
        <f aca="false">AVERAGE(S4:S33)*10/4</f>
        <v>7.3333333335</v>
      </c>
      <c r="T34" s="657" t="n">
        <f aca="false">AVERAGE(T4:T33)*10/4</f>
        <v>7</v>
      </c>
      <c r="U34" s="657" t="n">
        <f aca="false">AVERAGE(U4:U33)*10/4</f>
        <v>3.5</v>
      </c>
      <c r="V34" s="657" t="n">
        <f aca="false">AVERAGE(V4:V33)*10/4</f>
        <v>6.8333333335</v>
      </c>
      <c r="W34" s="657" t="n">
        <f aca="false">AVERAGE(W4:W33)*10/4</f>
        <v>8.666666667</v>
      </c>
      <c r="X34" s="657" t="n">
        <f aca="false">AVERAGE(X4:X33)*10/4</f>
        <v>8.6666666665</v>
      </c>
      <c r="Y34" s="657" t="n">
        <f aca="false">AVERAGE(Y4:Y33)*10/4</f>
        <v>8.8333333335</v>
      </c>
      <c r="Z34" s="657" t="n">
        <f aca="false">AVERAGE(Z4:Z33)*10/4</f>
        <v>8</v>
      </c>
      <c r="AA34" s="657" t="n">
        <f aca="false">AVERAGE(AA4:AA33)*10/4</f>
        <v>5.1666666665</v>
      </c>
      <c r="AB34" s="657" t="n">
        <f aca="false">AVERAGE(AB4:AB33)*10/4</f>
        <v>5.166666667</v>
      </c>
      <c r="AC34" s="657" t="n">
        <f aca="false">AVERAGE(AC4:AC33)*10/4</f>
        <v>6.166666667</v>
      </c>
      <c r="AD34" s="657" t="n">
        <f aca="false">AVERAGE(AD4:AD33)*10/4</f>
        <v>5.6666666665</v>
      </c>
      <c r="AE34" s="657" t="n">
        <f aca="false">AVERAGE(AE4:AE33)*10/4</f>
        <v>9.8333333335</v>
      </c>
      <c r="AF34" s="657" t="e">
        <f aca="false">AVERAGE(AF4:AF33)*10/4</f>
        <v>#DIV/0!</v>
      </c>
      <c r="AG34" s="658"/>
    </row>
    <row r="35" customFormat="false" ht="387.75" hidden="false" customHeight="true" outlineLevel="0" collapsed="false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</row>
    <row r="36" customFormat="false" ht="15.75" hidden="false" customHeight="false" outlineLevel="0" collapsed="false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</row>
  </sheetData>
  <mergeCells count="218">
    <mergeCell ref="A1:A3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D3:AF3"/>
    <mergeCell ref="A4:A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M4:M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  <mergeCell ref="Y4:Y8"/>
    <mergeCell ref="Z4:Z8"/>
    <mergeCell ref="AA4:AA8"/>
    <mergeCell ref="AB4:AB8"/>
    <mergeCell ref="AC4:AC8"/>
    <mergeCell ref="AD4:AD8"/>
    <mergeCell ref="AE4:AE8"/>
    <mergeCell ref="AF4:AF8"/>
    <mergeCell ref="AG4:AG8"/>
    <mergeCell ref="A9:A13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M9:M13"/>
    <mergeCell ref="N9:N13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AA9:AA13"/>
    <mergeCell ref="AB9:AB13"/>
    <mergeCell ref="AC9:AC13"/>
    <mergeCell ref="AD9:AD13"/>
    <mergeCell ref="AE9:AE13"/>
    <mergeCell ref="AF9:AF13"/>
    <mergeCell ref="AG9:AG13"/>
    <mergeCell ref="A14:A18"/>
    <mergeCell ref="D14:D18"/>
    <mergeCell ref="E14:E18"/>
    <mergeCell ref="F14:F18"/>
    <mergeCell ref="G14:G18"/>
    <mergeCell ref="H14:H18"/>
    <mergeCell ref="I14:I18"/>
    <mergeCell ref="J14:J18"/>
    <mergeCell ref="K14:K18"/>
    <mergeCell ref="L14:L18"/>
    <mergeCell ref="M14:M18"/>
    <mergeCell ref="N14:N18"/>
    <mergeCell ref="O14:O18"/>
    <mergeCell ref="P14:P18"/>
    <mergeCell ref="Q14:Q18"/>
    <mergeCell ref="R14:R18"/>
    <mergeCell ref="S14:S18"/>
    <mergeCell ref="T14:T18"/>
    <mergeCell ref="U14:U18"/>
    <mergeCell ref="V14:V18"/>
    <mergeCell ref="W14:W18"/>
    <mergeCell ref="X14:X18"/>
    <mergeCell ref="Y14:Y18"/>
    <mergeCell ref="Z14:Z18"/>
    <mergeCell ref="AA14:AA18"/>
    <mergeCell ref="AB14:AB18"/>
    <mergeCell ref="AC14:AC18"/>
    <mergeCell ref="AD14:AD18"/>
    <mergeCell ref="AE14:AE18"/>
    <mergeCell ref="AF14:AF18"/>
    <mergeCell ref="AG14:AG18"/>
    <mergeCell ref="A19:A23"/>
    <mergeCell ref="D19:D23"/>
    <mergeCell ref="E19:E23"/>
    <mergeCell ref="F19:F23"/>
    <mergeCell ref="G19:G23"/>
    <mergeCell ref="H19:H23"/>
    <mergeCell ref="I19:I23"/>
    <mergeCell ref="J19:J23"/>
    <mergeCell ref="K19:K23"/>
    <mergeCell ref="L19:L23"/>
    <mergeCell ref="M19:M23"/>
    <mergeCell ref="N19:N23"/>
    <mergeCell ref="O19:O23"/>
    <mergeCell ref="P19:P23"/>
    <mergeCell ref="Q19:Q23"/>
    <mergeCell ref="R19:R23"/>
    <mergeCell ref="S19:S23"/>
    <mergeCell ref="T19:T23"/>
    <mergeCell ref="U19:U23"/>
    <mergeCell ref="V19:V23"/>
    <mergeCell ref="W19:W23"/>
    <mergeCell ref="X19:X23"/>
    <mergeCell ref="Y19:Y23"/>
    <mergeCell ref="Z19:Z23"/>
    <mergeCell ref="AA19:AA23"/>
    <mergeCell ref="AB19:AB23"/>
    <mergeCell ref="AC19:AC23"/>
    <mergeCell ref="AD19:AD23"/>
    <mergeCell ref="AE19:AE23"/>
    <mergeCell ref="AF19:AF23"/>
    <mergeCell ref="AG19:AG23"/>
    <mergeCell ref="A24:A28"/>
    <mergeCell ref="D24:D28"/>
    <mergeCell ref="E24:E28"/>
    <mergeCell ref="F24:F28"/>
    <mergeCell ref="G24:G28"/>
    <mergeCell ref="H24:H28"/>
    <mergeCell ref="I24:I28"/>
    <mergeCell ref="J24:J28"/>
    <mergeCell ref="K24:K28"/>
    <mergeCell ref="L24:L28"/>
    <mergeCell ref="M24:M28"/>
    <mergeCell ref="N24:N28"/>
    <mergeCell ref="O24:O28"/>
    <mergeCell ref="P24:P28"/>
    <mergeCell ref="Q24:Q28"/>
    <mergeCell ref="R24:R28"/>
    <mergeCell ref="S24:S28"/>
    <mergeCell ref="T24:T28"/>
    <mergeCell ref="U24:U28"/>
    <mergeCell ref="V24:V28"/>
    <mergeCell ref="W24:W28"/>
    <mergeCell ref="X24:X28"/>
    <mergeCell ref="Y24:Y28"/>
    <mergeCell ref="Z24:Z28"/>
    <mergeCell ref="AA24:AA28"/>
    <mergeCell ref="AB24:AB28"/>
    <mergeCell ref="AC24:AC28"/>
    <mergeCell ref="AD24:AD28"/>
    <mergeCell ref="AE24:AE28"/>
    <mergeCell ref="AF24:AF28"/>
    <mergeCell ref="AG24:AG28"/>
    <mergeCell ref="A29:A33"/>
    <mergeCell ref="D29:D33"/>
    <mergeCell ref="E29:E33"/>
    <mergeCell ref="F29:F33"/>
    <mergeCell ref="G29:G33"/>
    <mergeCell ref="H29:H33"/>
    <mergeCell ref="I29:I33"/>
    <mergeCell ref="J29:J33"/>
    <mergeCell ref="K29:K33"/>
    <mergeCell ref="L29:L33"/>
    <mergeCell ref="M29:M33"/>
    <mergeCell ref="N29:N33"/>
    <mergeCell ref="O29:O33"/>
    <mergeCell ref="P29:P33"/>
    <mergeCell ref="Q29:Q33"/>
    <mergeCell ref="R29:R33"/>
    <mergeCell ref="S29:S33"/>
    <mergeCell ref="T29:T33"/>
    <mergeCell ref="U29:U33"/>
    <mergeCell ref="V29:V33"/>
    <mergeCell ref="W29:W33"/>
    <mergeCell ref="X29:X33"/>
    <mergeCell ref="Y29:Y33"/>
    <mergeCell ref="Z29:Z33"/>
    <mergeCell ref="AA29:AA33"/>
    <mergeCell ref="AB29:AB33"/>
    <mergeCell ref="AC29:AC33"/>
    <mergeCell ref="AD29:AD33"/>
    <mergeCell ref="AE29:AE33"/>
    <mergeCell ref="AF29:AF33"/>
    <mergeCell ref="AG29:AG33"/>
  </mergeCells>
  <conditionalFormatting sqref="D4:AG33">
    <cfRule type="cellIs" priority="2" operator="greaterThan" aboveAverage="0" equalAverage="0" bottom="0" percent="0" rank="0" text="" dxfId="1">
      <formula>4</formula>
    </cfRule>
  </conditionalFormatting>
  <conditionalFormatting sqref="D34:AG34">
    <cfRule type="cellIs" priority="3" operator="greaterThan" aboveAverage="0" equalAverage="0" bottom="0" percent="0" rank="0" text="" dxfId="1">
      <formula>10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Y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E6" activeCellId="0" sqref="E6"/>
    </sheetView>
  </sheetViews>
  <sheetFormatPr defaultRowHeight="15.75" outlineLevelRow="0" outlineLevelCol="0"/>
  <cols>
    <col collapsed="false" customWidth="true" hidden="false" outlineLevel="0" max="3" min="1" style="0" width="7.57"/>
    <col collapsed="false" customWidth="true" hidden="false" outlineLevel="0" max="4" min="4" style="0" width="35.13"/>
    <col collapsed="false" customWidth="true" hidden="false" outlineLevel="0" max="5" min="5" style="0" width="9.13"/>
    <col collapsed="false" customWidth="true" hidden="false" outlineLevel="0" max="6" min="6" style="0" width="9.86"/>
    <col collapsed="false" customWidth="true" hidden="false" outlineLevel="0" max="7" min="7" style="0" width="9.13"/>
    <col collapsed="false" customWidth="true" hidden="false" outlineLevel="0" max="8" min="8" style="0" width="10"/>
    <col collapsed="false" customWidth="true" hidden="false" outlineLevel="0" max="9" min="9" style="0" width="9.29"/>
    <col collapsed="false" customWidth="true" hidden="false" outlineLevel="0" max="10" min="10" style="0" width="10"/>
    <col collapsed="false" customWidth="true" hidden="false" outlineLevel="0" max="11" min="11" style="0" width="8.57"/>
    <col collapsed="false" customWidth="true" hidden="false" outlineLevel="0" max="12" min="12" style="0" width="12.71"/>
    <col collapsed="false" customWidth="true" hidden="false" outlineLevel="0" max="1025" min="13" style="0" width="14.43"/>
  </cols>
  <sheetData>
    <row r="1" customFormat="false" ht="21" hidden="false" customHeight="true" outlineLevel="0" collapsed="false">
      <c r="A1" s="659" t="s">
        <v>459</v>
      </c>
      <c r="B1" s="659"/>
      <c r="C1" s="659"/>
      <c r="D1" s="659"/>
      <c r="E1" s="660" t="s">
        <v>484</v>
      </c>
      <c r="F1" s="660"/>
      <c r="G1" s="660"/>
      <c r="H1" s="660"/>
      <c r="I1" s="660"/>
      <c r="J1" s="660"/>
      <c r="K1" s="660"/>
      <c r="L1" s="660"/>
    </row>
    <row r="2" customFormat="false" ht="23.25" hidden="false" customHeight="true" outlineLevel="0" collapsed="false">
      <c r="A2" s="661" t="s">
        <v>485</v>
      </c>
      <c r="B2" s="661"/>
      <c r="C2" s="661"/>
      <c r="D2" s="661"/>
      <c r="E2" s="662" t="s">
        <v>486</v>
      </c>
      <c r="F2" s="662"/>
      <c r="G2" s="662"/>
      <c r="H2" s="662"/>
      <c r="I2" s="662"/>
      <c r="J2" s="662"/>
      <c r="K2" s="663" t="s">
        <v>487</v>
      </c>
      <c r="L2" s="663"/>
    </row>
    <row r="3" customFormat="false" ht="27.75" hidden="false" customHeight="true" outlineLevel="0" collapsed="false">
      <c r="A3" s="664" t="s">
        <v>488</v>
      </c>
      <c r="B3" s="664"/>
      <c r="C3" s="664"/>
      <c r="D3" s="665" t="str">
        <f aca="false">'4t C Trim. 2 (P.D.)'!A1</f>
        <v>4t C</v>
      </c>
      <c r="E3" s="666" t="s">
        <v>489</v>
      </c>
      <c r="F3" s="667" t="s">
        <v>490</v>
      </c>
      <c r="G3" s="668" t="s">
        <v>489</v>
      </c>
      <c r="H3" s="669" t="s">
        <v>490</v>
      </c>
      <c r="I3" s="670" t="s">
        <v>489</v>
      </c>
      <c r="J3" s="670" t="s">
        <v>490</v>
      </c>
      <c r="K3" s="671" t="s">
        <v>491</v>
      </c>
      <c r="L3" s="671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</row>
    <row r="4" customFormat="false" ht="17.25" hidden="false" customHeight="true" outlineLevel="0" collapsed="false">
      <c r="A4" s="672" t="s">
        <v>492</v>
      </c>
      <c r="B4" s="673" t="s">
        <v>493</v>
      </c>
      <c r="C4" s="674" t="s">
        <v>494</v>
      </c>
      <c r="D4" s="675" t="s">
        <v>495</v>
      </c>
      <c r="E4" s="676" t="n">
        <v>0.2</v>
      </c>
      <c r="F4" s="677" t="n">
        <v>0.4</v>
      </c>
      <c r="G4" s="678" t="n">
        <f aca="false">E4</f>
        <v>0.2</v>
      </c>
      <c r="H4" s="679" t="n">
        <f aca="false">F4</f>
        <v>0.4</v>
      </c>
      <c r="I4" s="680" t="n">
        <f aca="false">G4</f>
        <v>0.2</v>
      </c>
      <c r="J4" s="680" t="n">
        <f aca="false">H4</f>
        <v>0.4</v>
      </c>
      <c r="K4" s="681" t="n">
        <v>0.4</v>
      </c>
      <c r="L4" s="681"/>
      <c r="N4" s="142"/>
    </row>
    <row r="5" customFormat="false" ht="17.25" hidden="false" customHeight="true" outlineLevel="0" collapsed="false">
      <c r="A5" s="672"/>
      <c r="B5" s="672"/>
      <c r="C5" s="672"/>
      <c r="D5" s="675"/>
      <c r="E5" s="683" t="s">
        <v>496</v>
      </c>
      <c r="F5" s="683"/>
      <c r="G5" s="684" t="s">
        <v>497</v>
      </c>
      <c r="H5" s="684"/>
      <c r="I5" s="685" t="s">
        <v>498</v>
      </c>
      <c r="J5" s="685"/>
      <c r="K5" s="686"/>
      <c r="L5" s="686"/>
    </row>
    <row r="6" customFormat="false" ht="18.75" hidden="false" customHeight="true" outlineLevel="0" collapsed="false">
      <c r="A6" s="687"/>
      <c r="B6" s="687"/>
      <c r="C6" s="687"/>
      <c r="D6" s="688" t="s">
        <v>499</v>
      </c>
      <c r="E6" s="689"/>
      <c r="F6" s="690"/>
      <c r="G6" s="690"/>
      <c r="H6" s="690"/>
      <c r="I6" s="690"/>
      <c r="J6" s="690"/>
      <c r="K6" s="690"/>
      <c r="L6" s="691"/>
    </row>
    <row r="7" customFormat="false" ht="15.75" hidden="false" customHeight="false" outlineLevel="0" collapsed="false">
      <c r="A7" s="692" t="n">
        <f aca="false">E7*$E$4+F7*$F$4+K7*$K$4</f>
        <v>2.5333333332</v>
      </c>
      <c r="B7" s="693" t="n">
        <f aca="false">G7*$G$4+H7*$H$4+K7*$K$4</f>
        <v>1.7333333332</v>
      </c>
      <c r="C7" s="694" t="n">
        <f aca="false">I7*$I$4+J7*$J$4+K7*$K$4</f>
        <v>3.3333333332</v>
      </c>
      <c r="D7" s="695" t="str">
        <f aca="false">'ALUMNAT 4t'!C73</f>
        <v>Albareda, Nut</v>
      </c>
      <c r="E7" s="714" t="n">
        <v>3</v>
      </c>
      <c r="F7" s="696" t="n">
        <v>2</v>
      </c>
      <c r="G7" s="715" t="n">
        <v>3</v>
      </c>
      <c r="H7" s="715" t="n">
        <v>0</v>
      </c>
      <c r="I7" s="716" t="n">
        <v>3</v>
      </c>
      <c r="J7" s="709" t="n">
        <v>4</v>
      </c>
      <c r="K7" s="699" t="n">
        <f aca="false">'4t C Trim. 2 (P.D.)'!D34</f>
        <v>2.833333333</v>
      </c>
      <c r="L7" s="699"/>
    </row>
    <row r="8" customFormat="false" ht="15.75" hidden="false" customHeight="false" outlineLevel="0" collapsed="false">
      <c r="A8" s="692" t="n">
        <f aca="false">E8*$E$4+F8*$F$4+K8*$K$4</f>
        <v>4.6</v>
      </c>
      <c r="B8" s="693" t="n">
        <f aca="false">G8*$G$4+H8*$H$4+K8*$K$4</f>
        <v>1.8</v>
      </c>
      <c r="C8" s="694" t="n">
        <f aca="false">I8*$I$4+J8*$J$4+K8*$K$4</f>
        <v>1.8</v>
      </c>
      <c r="D8" s="695" t="str">
        <f aca="false">'ALUMNAT 4t'!C74</f>
        <v>Almada, Jeshua Mathias</v>
      </c>
      <c r="E8" s="717" t="n">
        <v>4</v>
      </c>
      <c r="F8" s="700" t="n">
        <v>5</v>
      </c>
      <c r="G8" s="701"/>
      <c r="H8" s="701"/>
      <c r="I8" s="718"/>
      <c r="J8" s="702"/>
      <c r="K8" s="699" t="n">
        <f aca="false">'4t C Trim. 2 (P.D.)'!E34</f>
        <v>4.5</v>
      </c>
      <c r="L8" s="699"/>
    </row>
    <row r="9" customFormat="false" ht="15.75" hidden="false" customHeight="false" outlineLevel="0" collapsed="false">
      <c r="A9" s="692" t="n">
        <f aca="false">E9*$E$4+F9*$F$4+K9*$K$4</f>
        <v>5.6666666668</v>
      </c>
      <c r="B9" s="693" t="n">
        <f aca="false">G9*$G$4+H9*$H$4+K9*$K$4</f>
        <v>8.4666666668</v>
      </c>
      <c r="C9" s="694" t="n">
        <f aca="false">I9*$I$4+J9*$J$4+K9*$K$4</f>
        <v>6.4666666668</v>
      </c>
      <c r="D9" s="695" t="str">
        <f aca="false">'ALUMNAT 4t'!C75</f>
        <v>Alonso, Paula</v>
      </c>
      <c r="E9" s="714" t="n">
        <v>7</v>
      </c>
      <c r="F9" s="696" t="n">
        <v>3</v>
      </c>
      <c r="G9" s="715" t="n">
        <v>9</v>
      </c>
      <c r="H9" s="715" t="n">
        <v>9</v>
      </c>
      <c r="I9" s="716" t="n">
        <v>7</v>
      </c>
      <c r="J9" s="709" t="n">
        <v>5</v>
      </c>
      <c r="K9" s="699" t="n">
        <f aca="false">'4t C Trim. 2 (P.D.)'!F34</f>
        <v>7.666666667</v>
      </c>
      <c r="L9" s="699"/>
    </row>
    <row r="10" customFormat="false" ht="15.75" hidden="false" customHeight="false" outlineLevel="0" collapsed="false">
      <c r="A10" s="692" t="n">
        <f aca="false">E10*$E$4+F10*$F$4+K10*$K$4</f>
        <v>1.6</v>
      </c>
      <c r="B10" s="693" t="n">
        <f aca="false">G10*$G$4+H10*$H$4+K10*$K$4</f>
        <v>0</v>
      </c>
      <c r="C10" s="694" t="n">
        <f aca="false">I10*$I$4+J10*$J$4+K10*$K$4</f>
        <v>2.6</v>
      </c>
      <c r="D10" s="695" t="str">
        <f aca="false">'ALUMNAT 4t'!C76</f>
        <v>Arnau, Guillem</v>
      </c>
      <c r="E10" s="717" t="n">
        <v>4</v>
      </c>
      <c r="F10" s="700" t="n">
        <v>2</v>
      </c>
      <c r="G10" s="701"/>
      <c r="H10" s="701"/>
      <c r="I10" s="718" t="n">
        <v>5</v>
      </c>
      <c r="J10" s="702" t="n">
        <v>4</v>
      </c>
      <c r="K10" s="699" t="n">
        <f aca="false">'4t C Trim. 2 (P.D.)'!G34</f>
        <v>0</v>
      </c>
      <c r="L10" s="699"/>
    </row>
    <row r="11" customFormat="false" ht="15.75" hidden="false" customHeight="false" outlineLevel="0" collapsed="false">
      <c r="A11" s="692" t="n">
        <f aca="false">E11*$E$4+F11*$F$4+K11*$K$4</f>
        <v>7.3333333332</v>
      </c>
      <c r="B11" s="693" t="n">
        <f aca="false">G11*$G$4+H11*$H$4+K11*$K$4</f>
        <v>7.1333333332</v>
      </c>
      <c r="C11" s="694" t="n">
        <f aca="false">I11*$I$4+J11*$J$4+K11*$K$4</f>
        <v>7.5333333332</v>
      </c>
      <c r="D11" s="695" t="str">
        <f aca="false">'ALUMNAT 4t'!C77</f>
        <v>Bello, Maria</v>
      </c>
      <c r="E11" s="714" t="n">
        <v>7</v>
      </c>
      <c r="F11" s="696" t="n">
        <v>7</v>
      </c>
      <c r="G11" s="715" t="n">
        <v>6</v>
      </c>
      <c r="H11" s="715" t="n">
        <v>7</v>
      </c>
      <c r="I11" s="716" t="n">
        <v>7</v>
      </c>
      <c r="J11" s="709" t="n">
        <v>7.5</v>
      </c>
      <c r="K11" s="699" t="n">
        <f aca="false">'4t C Trim. 2 (P.D.)'!H34</f>
        <v>7.833333333</v>
      </c>
      <c r="L11" s="699"/>
    </row>
    <row r="12" customFormat="false" ht="15.75" hidden="false" customHeight="false" outlineLevel="0" collapsed="false">
      <c r="A12" s="692" t="n">
        <f aca="false">E12*$E$4+F12*$F$4+K12*$K$4</f>
        <v>6.2533333332</v>
      </c>
      <c r="B12" s="693" t="n">
        <f aca="false">G12*$G$4+H12*$H$4+K12*$K$4</f>
        <v>7.9333333332</v>
      </c>
      <c r="C12" s="694" t="n">
        <f aca="false">I12*$I$4+J12*$J$4+K12*$K$4</f>
        <v>7.7333333332</v>
      </c>
      <c r="D12" s="695" t="str">
        <f aca="false">'ALUMNAT 4t'!C78</f>
        <v>Bosch, Núria</v>
      </c>
      <c r="E12" s="717" t="n">
        <v>7</v>
      </c>
      <c r="F12" s="700" t="n">
        <v>3.3</v>
      </c>
      <c r="G12" s="701" t="n">
        <v>7</v>
      </c>
      <c r="H12" s="701" t="n">
        <v>7.5</v>
      </c>
      <c r="I12" s="718" t="n">
        <v>7</v>
      </c>
      <c r="J12" s="702" t="n">
        <v>7</v>
      </c>
      <c r="K12" s="699" t="n">
        <f aca="false">'4t C Trim. 2 (P.D.)'!I34</f>
        <v>8.833333333</v>
      </c>
      <c r="L12" s="699"/>
    </row>
    <row r="13" customFormat="false" ht="15.75" hidden="false" customHeight="false" outlineLevel="0" collapsed="false">
      <c r="A13" s="692" t="n">
        <f aca="false">E13*$E$4+F13*$F$4+K13*$K$4</f>
        <v>8.1333333332</v>
      </c>
      <c r="B13" s="693" t="n">
        <f aca="false">G13*$G$4+H13*$H$4+K13*$K$4</f>
        <v>9.1333333332</v>
      </c>
      <c r="C13" s="694" t="n">
        <f aca="false">I13*$I$4+J13*$J$4+K13*$K$4</f>
        <v>9.1333333332</v>
      </c>
      <c r="D13" s="695" t="str">
        <f aca="false">'ALUMNAT 4t'!C79</f>
        <v>Cano, Alex</v>
      </c>
      <c r="E13" s="714" t="n">
        <v>7</v>
      </c>
      <c r="F13" s="696" t="n">
        <v>7</v>
      </c>
      <c r="G13" s="715" t="n">
        <v>8</v>
      </c>
      <c r="H13" s="715" t="n">
        <v>9</v>
      </c>
      <c r="I13" s="716" t="n">
        <v>8</v>
      </c>
      <c r="J13" s="709" t="n">
        <v>9</v>
      </c>
      <c r="K13" s="699" t="n">
        <f aca="false">'4t C Trim. 2 (P.D.)'!J34</f>
        <v>9.833333333</v>
      </c>
      <c r="L13" s="699"/>
    </row>
    <row r="14" customFormat="false" ht="15.75" hidden="false" customHeight="false" outlineLevel="0" collapsed="false">
      <c r="A14" s="692" t="n">
        <f aca="false">E14*$E$4+F14*$F$4+K14*$K$4</f>
        <v>5.08</v>
      </c>
      <c r="B14" s="693" t="n">
        <f aca="false">G14*$G$4+H14*$H$4+K14*$K$4</f>
        <v>5.2</v>
      </c>
      <c r="C14" s="694" t="n">
        <f aca="false">I14*$I$4+J14*$J$4+K14*$K$4</f>
        <v>5.8</v>
      </c>
      <c r="D14" s="695" t="str">
        <f aca="false">'ALUMNAT 4t'!C80</f>
        <v>Crespo, Desiré</v>
      </c>
      <c r="E14" s="717" t="n">
        <v>5</v>
      </c>
      <c r="F14" s="700" t="n">
        <v>3.2</v>
      </c>
      <c r="G14" s="701" t="n">
        <v>6</v>
      </c>
      <c r="H14" s="701" t="n">
        <v>3</v>
      </c>
      <c r="I14" s="718" t="n">
        <v>5</v>
      </c>
      <c r="J14" s="702" t="n">
        <v>5</v>
      </c>
      <c r="K14" s="699" t="n">
        <f aca="false">'4t C Trim. 2 (P.D.)'!K34</f>
        <v>7</v>
      </c>
      <c r="L14" s="699"/>
    </row>
    <row r="15" customFormat="false" ht="15.75" hidden="false" customHeight="false" outlineLevel="0" collapsed="false">
      <c r="A15" s="692" t="n">
        <f aca="false">E15*$E$4+F15*$F$4+K15*$K$4</f>
        <v>5.16</v>
      </c>
      <c r="B15" s="693" t="n">
        <f aca="false">G15*$G$4+H15*$H$4+K15*$K$4</f>
        <v>5.6</v>
      </c>
      <c r="C15" s="694" t="n">
        <f aca="false">I15*$I$4+J15*$J$4+K15*$K$4</f>
        <v>7</v>
      </c>
      <c r="D15" s="695" t="str">
        <f aca="false">'ALUMNAT 4t'!C81</f>
        <v>De Ronne, Emma</v>
      </c>
      <c r="E15" s="714" t="n">
        <v>5</v>
      </c>
      <c r="F15" s="696" t="n">
        <v>3.4</v>
      </c>
      <c r="G15" s="715" t="n">
        <v>5</v>
      </c>
      <c r="H15" s="715" t="n">
        <v>4.5</v>
      </c>
      <c r="I15" s="716" t="n">
        <v>6</v>
      </c>
      <c r="J15" s="709" t="n">
        <v>7.5</v>
      </c>
      <c r="K15" s="699" t="n">
        <f aca="false">'4t C Trim. 2 (P.D.)'!L34</f>
        <v>7</v>
      </c>
      <c r="L15" s="699"/>
    </row>
    <row r="16" customFormat="false" ht="15.75" hidden="false" customHeight="false" outlineLevel="0" collapsed="false">
      <c r="A16" s="692" t="n">
        <f aca="false">E16*$E$4+F16*$F$4+K16*$K$4</f>
        <v>7.9333333332</v>
      </c>
      <c r="B16" s="693" t="n">
        <f aca="false">G16*$G$4+H16*$H$4+K16*$K$4</f>
        <v>7.9333333332</v>
      </c>
      <c r="C16" s="694" t="n">
        <f aca="false">I16*$I$4+J16*$J$4+K16*$K$4</f>
        <v>8.5333333332</v>
      </c>
      <c r="D16" s="695" t="str">
        <f aca="false">'ALUMNAT 4t'!C82</f>
        <v>Díaz, Lluc</v>
      </c>
      <c r="E16" s="717" t="n">
        <v>8</v>
      </c>
      <c r="F16" s="700" t="n">
        <v>8</v>
      </c>
      <c r="G16" s="701" t="n">
        <v>7</v>
      </c>
      <c r="H16" s="701" t="n">
        <v>8.5</v>
      </c>
      <c r="I16" s="718" t="n">
        <v>9</v>
      </c>
      <c r="J16" s="702" t="n">
        <v>9</v>
      </c>
      <c r="K16" s="699" t="n">
        <f aca="false">'4t C Trim. 2 (P.D.)'!M34</f>
        <v>7.833333333</v>
      </c>
      <c r="L16" s="699"/>
    </row>
    <row r="17" customFormat="false" ht="15.75" hidden="false" customHeight="false" outlineLevel="0" collapsed="false">
      <c r="A17" s="692" t="n">
        <f aca="false">E17*$E$4+F17*$F$4+K17*$K$4</f>
        <v>6.28</v>
      </c>
      <c r="B17" s="693" t="n">
        <f aca="false">G17*$G$4+H17*$H$4+K17*$K$4</f>
        <v>7.6</v>
      </c>
      <c r="C17" s="694" t="n">
        <f aca="false">I17*$I$4+J17*$J$4+K17*$K$4</f>
        <v>7.2</v>
      </c>
      <c r="D17" s="695" t="str">
        <f aca="false">'ALUMNAT 4t'!C83</f>
        <v>Díaz-Avilé, Ella</v>
      </c>
      <c r="E17" s="714" t="n">
        <v>8</v>
      </c>
      <c r="F17" s="696" t="n">
        <v>4.2</v>
      </c>
      <c r="G17" s="715" t="n">
        <v>7</v>
      </c>
      <c r="H17" s="715" t="n">
        <v>8</v>
      </c>
      <c r="I17" s="716" t="n">
        <v>7</v>
      </c>
      <c r="J17" s="709" t="n">
        <v>7</v>
      </c>
      <c r="K17" s="699" t="n">
        <f aca="false">'4t C Trim. 2 (P.D.)'!N34</f>
        <v>7.5</v>
      </c>
      <c r="L17" s="699"/>
    </row>
    <row r="18" customFormat="false" ht="15.75" hidden="false" customHeight="false" outlineLevel="0" collapsed="false">
      <c r="A18" s="692" t="n">
        <f aca="false">E18*$E$4+F18*$F$4+K18*$K$4</f>
        <v>6.1466666668</v>
      </c>
      <c r="B18" s="693" t="n">
        <f aca="false">G18*$G$4+H18*$H$4+K18*$K$4</f>
        <v>5.0666666668</v>
      </c>
      <c r="C18" s="694" t="n">
        <f aca="false">I18*$I$4+J18*$J$4+K18*$K$4</f>
        <v>7.6666666668</v>
      </c>
      <c r="D18" s="695" t="str">
        <f aca="false">'ALUMNAT 4t'!C84</f>
        <v>Fontanillas, Nerea</v>
      </c>
      <c r="E18" s="717" t="n">
        <v>6</v>
      </c>
      <c r="F18" s="700" t="n">
        <v>5.7</v>
      </c>
      <c r="G18" s="701" t="n">
        <v>5</v>
      </c>
      <c r="H18" s="701" t="n">
        <v>3.5</v>
      </c>
      <c r="I18" s="718" t="n">
        <v>7</v>
      </c>
      <c r="J18" s="702" t="n">
        <v>9</v>
      </c>
      <c r="K18" s="699" t="n">
        <f aca="false">'4t C Trim. 2 (P.D.)'!O34</f>
        <v>6.666666667</v>
      </c>
      <c r="L18" s="699"/>
    </row>
    <row r="19" customFormat="false" ht="15.75" hidden="false" customHeight="false" outlineLevel="0" collapsed="false">
      <c r="A19" s="692" t="n">
        <f aca="false">E19*$E$4+F19*$F$4+K19*$K$4</f>
        <v>4.8666666668</v>
      </c>
      <c r="B19" s="693" t="n">
        <f aca="false">G19*$G$4+H19*$H$4+K19*$K$4</f>
        <v>4.6666666668</v>
      </c>
      <c r="C19" s="694" t="n">
        <f aca="false">I19*$I$4+J19*$J$4+K19*$K$4</f>
        <v>5.4666666668</v>
      </c>
      <c r="D19" s="695" t="str">
        <f aca="false">'ALUMNAT 4t'!C85</f>
        <v>Linares, Axel</v>
      </c>
      <c r="E19" s="714" t="n">
        <v>6</v>
      </c>
      <c r="F19" s="696" t="n">
        <v>3.5</v>
      </c>
      <c r="G19" s="715" t="n">
        <v>5</v>
      </c>
      <c r="H19" s="715" t="n">
        <v>3.5</v>
      </c>
      <c r="I19" s="716" t="n">
        <v>6</v>
      </c>
      <c r="J19" s="709" t="n">
        <v>5</v>
      </c>
      <c r="K19" s="699" t="n">
        <f aca="false">'4t C Trim. 2 (P.D.)'!P34</f>
        <v>5.666666667</v>
      </c>
      <c r="L19" s="699"/>
    </row>
    <row r="20" customFormat="false" ht="15.75" hidden="false" customHeight="false" outlineLevel="0" collapsed="false">
      <c r="A20" s="692" t="n">
        <f aca="false">E20*$E$4+F20*$F$4+K20*$K$4</f>
        <v>5.28</v>
      </c>
      <c r="B20" s="693" t="n">
        <f aca="false">G20*$G$4+H20*$H$4+K20*$K$4</f>
        <v>5.4</v>
      </c>
      <c r="C20" s="694" t="n">
        <f aca="false">I20*$I$4+J20*$J$4+K20*$K$4</f>
        <v>6.4</v>
      </c>
      <c r="D20" s="695" t="str">
        <f aca="false">'ALUMNAT 4t'!C86</f>
        <v>Marquez, Guisla</v>
      </c>
      <c r="E20" s="717" t="n">
        <v>5</v>
      </c>
      <c r="F20" s="700" t="n">
        <v>3.7</v>
      </c>
      <c r="G20" s="701" t="n">
        <v>6</v>
      </c>
      <c r="H20" s="701" t="n">
        <v>3.5</v>
      </c>
      <c r="I20" s="718" t="n">
        <v>6</v>
      </c>
      <c r="J20" s="702" t="n">
        <v>6</v>
      </c>
      <c r="K20" s="699" t="n">
        <f aca="false">'4t C Trim. 2 (P.D.)'!Q34</f>
        <v>7</v>
      </c>
      <c r="L20" s="699"/>
    </row>
    <row r="21" customFormat="false" ht="15.75" hidden="false" customHeight="false" outlineLevel="0" collapsed="false">
      <c r="A21" s="692" t="n">
        <f aca="false">E21*$E$4+F21*$F$4+K21*$K$4</f>
        <v>6.92</v>
      </c>
      <c r="B21" s="693" t="n">
        <f aca="false">G21*$G$4+H21*$H$4+K21*$K$4</f>
        <v>8.6</v>
      </c>
      <c r="C21" s="694" t="n">
        <f aca="false">I21*$I$4+J21*$J$4+K21*$K$4</f>
        <v>7.6</v>
      </c>
      <c r="D21" s="695" t="str">
        <f aca="false">'ALUMNAT 4t'!C87</f>
        <v>Mclean, Nahia Yi</v>
      </c>
      <c r="E21" s="714" t="n">
        <v>8</v>
      </c>
      <c r="F21" s="696" t="n">
        <v>4.8</v>
      </c>
      <c r="G21" s="715" t="n">
        <v>8</v>
      </c>
      <c r="H21" s="715" t="n">
        <v>9</v>
      </c>
      <c r="I21" s="716" t="n">
        <v>7</v>
      </c>
      <c r="J21" s="709" t="n">
        <v>7</v>
      </c>
      <c r="K21" s="699" t="n">
        <f aca="false">'4t C Trim. 2 (P.D.)'!R34</f>
        <v>8.5</v>
      </c>
      <c r="L21" s="699"/>
    </row>
    <row r="22" customFormat="false" ht="15.75" hidden="false" customHeight="false" outlineLevel="0" collapsed="false">
      <c r="A22" s="692" t="n">
        <f aca="false">E22*$E$4+F22*$F$4+K22*$K$4</f>
        <v>5.4933333332</v>
      </c>
      <c r="B22" s="693" t="n">
        <f aca="false">G22*$G$4+H22*$H$4+K22*$K$4</f>
        <v>7.1333333332</v>
      </c>
      <c r="C22" s="694" t="n">
        <f aca="false">I22*$I$4+J22*$J$4+K22*$K$4</f>
        <v>6.1333333332</v>
      </c>
      <c r="D22" s="695" t="str">
        <f aca="false">'ALUMNAT 4t'!C88</f>
        <v>Montero, Hugo</v>
      </c>
      <c r="E22" s="717" t="n">
        <v>5</v>
      </c>
      <c r="F22" s="700" t="n">
        <v>3.9</v>
      </c>
      <c r="G22" s="701" t="n">
        <v>7</v>
      </c>
      <c r="H22" s="701" t="n">
        <v>7</v>
      </c>
      <c r="I22" s="718" t="n">
        <v>6</v>
      </c>
      <c r="J22" s="702" t="n">
        <v>5</v>
      </c>
      <c r="K22" s="699" t="n">
        <f aca="false">'4t C Trim. 2 (P.D.)'!S34</f>
        <v>7.333333333</v>
      </c>
      <c r="L22" s="699"/>
    </row>
    <row r="23" customFormat="false" ht="15.75" hidden="false" customHeight="false" outlineLevel="0" collapsed="false">
      <c r="A23" s="692" t="n">
        <f aca="false">E23*$E$4+F23*$F$4+K23*$K$4</f>
        <v>6.8</v>
      </c>
      <c r="B23" s="693" t="n">
        <f aca="false">G23*$G$4+H23*$H$4+K23*$K$4</f>
        <v>5.4</v>
      </c>
      <c r="C23" s="694" t="n">
        <f aca="false">I23*$I$4+J23*$J$4+K23*$K$4</f>
        <v>7.2</v>
      </c>
      <c r="D23" s="695" t="str">
        <f aca="false">'ALUMNAT 4t'!C89</f>
        <v>Noguera, Bruno</v>
      </c>
      <c r="E23" s="714" t="n">
        <v>7</v>
      </c>
      <c r="F23" s="696" t="n">
        <v>6.5</v>
      </c>
      <c r="G23" s="715" t="n">
        <v>6</v>
      </c>
      <c r="H23" s="715" t="n">
        <v>3.5</v>
      </c>
      <c r="I23" s="716" t="n">
        <v>7</v>
      </c>
      <c r="J23" s="709" t="n">
        <v>7.5</v>
      </c>
      <c r="K23" s="699" t="n">
        <f aca="false">'4t C Trim. 2 (P.D.)'!T34</f>
        <v>7</v>
      </c>
      <c r="L23" s="699"/>
    </row>
    <row r="24" customFormat="false" ht="15.75" hidden="false" customHeight="false" outlineLevel="0" collapsed="false">
      <c r="A24" s="692" t="n">
        <f aca="false">E24*$E$4+F24*$F$4+K24*$K$4</f>
        <v>3.84</v>
      </c>
      <c r="B24" s="693" t="n">
        <f aca="false">G24*$G$4+H24*$H$4+K24*$K$4</f>
        <v>2.2</v>
      </c>
      <c r="C24" s="694" t="n">
        <f aca="false">I24*$I$4+J24*$J$4+K24*$K$4</f>
        <v>4.4</v>
      </c>
      <c r="D24" s="695" t="str">
        <f aca="false">'ALUMNAT 4t'!C90</f>
        <v>Pastó, Enid</v>
      </c>
      <c r="E24" s="717" t="n">
        <v>4</v>
      </c>
      <c r="F24" s="700" t="n">
        <v>4.1</v>
      </c>
      <c r="G24" s="701" t="n">
        <v>4</v>
      </c>
      <c r="H24" s="701" t="n">
        <v>0</v>
      </c>
      <c r="I24" s="718" t="n">
        <v>5</v>
      </c>
      <c r="J24" s="702" t="n">
        <v>5</v>
      </c>
      <c r="K24" s="699" t="n">
        <f aca="false">'4t C Trim. 2 (P.D.)'!U34</f>
        <v>3.5</v>
      </c>
      <c r="L24" s="699"/>
    </row>
    <row r="25" customFormat="false" ht="15.75" hidden="false" customHeight="false" outlineLevel="0" collapsed="false">
      <c r="A25" s="692" t="n">
        <f aca="false">E25*$E$4+F25*$F$4+K25*$K$4</f>
        <v>5.3333333332</v>
      </c>
      <c r="B25" s="693" t="n">
        <f aca="false">G25*$G$4+H25*$H$4+K25*$K$4</f>
        <v>6.9333333332</v>
      </c>
      <c r="C25" s="694" t="n">
        <f aca="false">I25*$I$4+J25*$J$4+K25*$K$4</f>
        <v>6.5333333332</v>
      </c>
      <c r="D25" s="695" t="str">
        <f aca="false">'ALUMNAT 4t'!C91</f>
        <v>Rey, Simón</v>
      </c>
      <c r="E25" s="714" t="n">
        <v>6</v>
      </c>
      <c r="F25" s="696" t="n">
        <v>3.5</v>
      </c>
      <c r="G25" s="715" t="n">
        <v>7</v>
      </c>
      <c r="H25" s="715" t="n">
        <v>7</v>
      </c>
      <c r="I25" s="716" t="n">
        <v>6</v>
      </c>
      <c r="J25" s="709" t="n">
        <v>6.5</v>
      </c>
      <c r="K25" s="699" t="n">
        <f aca="false">'4t C Trim. 2 (P.D.)'!V34</f>
        <v>6.833333333</v>
      </c>
      <c r="L25" s="699"/>
    </row>
    <row r="26" customFormat="false" ht="15.75" hidden="false" customHeight="false" outlineLevel="0" collapsed="false">
      <c r="A26" s="692" t="n">
        <f aca="false">E26*$E$4+F26*$F$4+K26*$K$4</f>
        <v>7.0666666668</v>
      </c>
      <c r="B26" s="693" t="n">
        <f aca="false">G26*$G$4+H26*$H$4+K26*$K$4</f>
        <v>8.4666666668</v>
      </c>
      <c r="C26" s="694" t="n">
        <f aca="false">I26*$I$4+J26*$J$4+K26*$K$4</f>
        <v>8.3866666668</v>
      </c>
      <c r="D26" s="695" t="str">
        <f aca="false">'ALUMNAT 4t'!C92</f>
        <v>Roca, Marek</v>
      </c>
      <c r="E26" s="717" t="n">
        <v>8</v>
      </c>
      <c r="F26" s="700" t="n">
        <v>5</v>
      </c>
      <c r="G26" s="701" t="n">
        <v>9</v>
      </c>
      <c r="H26" s="701" t="n">
        <v>8</v>
      </c>
      <c r="I26" s="718" t="n">
        <v>8</v>
      </c>
      <c r="J26" s="702" t="n">
        <v>8.3</v>
      </c>
      <c r="K26" s="699" t="n">
        <f aca="false">'4t C Trim. 2 (P.D.)'!W34</f>
        <v>8.666666667</v>
      </c>
      <c r="L26" s="699"/>
    </row>
    <row r="27" customFormat="false" ht="15.75" hidden="false" customHeight="false" outlineLevel="0" collapsed="false">
      <c r="A27" s="692" t="n">
        <f aca="false">E27*$E$4+F27*$F$4+K27*$K$4</f>
        <v>6.7466666668</v>
      </c>
      <c r="B27" s="693" t="n">
        <f aca="false">G27*$G$4+H27*$H$4+K27*$K$4</f>
        <v>7.8666666668</v>
      </c>
      <c r="C27" s="694" t="n">
        <f aca="false">I27*$I$4+J27*$J$4+K27*$K$4</f>
        <v>7.8666666668</v>
      </c>
      <c r="D27" s="695" t="str">
        <f aca="false">'ALUMNAT 4t'!C93</f>
        <v>Román, Luna Aylén</v>
      </c>
      <c r="E27" s="714" t="n">
        <v>7</v>
      </c>
      <c r="F27" s="696" t="n">
        <v>4.7</v>
      </c>
      <c r="G27" s="715" t="n">
        <v>7</v>
      </c>
      <c r="H27" s="715" t="n">
        <v>7.5</v>
      </c>
      <c r="I27" s="716" t="n">
        <v>7</v>
      </c>
      <c r="J27" s="709" t="n">
        <v>7.5</v>
      </c>
      <c r="K27" s="699" t="n">
        <f aca="false">'4t C Trim. 2 (P.D.)'!X34</f>
        <v>8.666666667</v>
      </c>
      <c r="L27" s="699"/>
    </row>
    <row r="28" customFormat="false" ht="15.75" hidden="false" customHeight="false" outlineLevel="0" collapsed="false">
      <c r="A28" s="692" t="n">
        <f aca="false">E28*$E$4+F28*$F$4+K28*$K$4</f>
        <v>7.9333333332</v>
      </c>
      <c r="B28" s="693" t="n">
        <f aca="false">G28*$G$4+H28*$H$4+K28*$K$4</f>
        <v>8.9333333332</v>
      </c>
      <c r="C28" s="694" t="n">
        <f aca="false">I28*$I$4+J28*$J$4+K28*$K$4</f>
        <v>8.6533333332</v>
      </c>
      <c r="D28" s="695" t="str">
        <f aca="false">'ALUMNAT 4t'!C94</f>
        <v>Rosell, Unai</v>
      </c>
      <c r="E28" s="719" t="n">
        <v>9</v>
      </c>
      <c r="F28" s="700" t="n">
        <v>6.5</v>
      </c>
      <c r="G28" s="701" t="n">
        <v>9</v>
      </c>
      <c r="H28" s="701" t="n">
        <v>9</v>
      </c>
      <c r="I28" s="718" t="n">
        <v>9</v>
      </c>
      <c r="J28" s="702" t="n">
        <v>8.3</v>
      </c>
      <c r="K28" s="699" t="n">
        <f aca="false">'4t C Trim. 2 (P.D.)'!Y34</f>
        <v>8.833333333</v>
      </c>
      <c r="L28" s="699"/>
    </row>
    <row r="29" customFormat="false" ht="15.75" hidden="false" customHeight="false" outlineLevel="0" collapsed="false">
      <c r="A29" s="692" t="n">
        <f aca="false">E29*$E$4+F29*$F$4+K29*$K$4</f>
        <v>5.36</v>
      </c>
      <c r="B29" s="693" t="n">
        <f aca="false">G29*$G$4+H29*$H$4+K29*$K$4</f>
        <v>6.2</v>
      </c>
      <c r="C29" s="694" t="n">
        <f aca="false">I29*$I$4+J29*$J$4+K29*$K$4</f>
        <v>6.8</v>
      </c>
      <c r="D29" s="695" t="str">
        <f aca="false">'ALUMNAT 4t'!C95</f>
        <v>Ryal, India</v>
      </c>
      <c r="E29" s="696" t="n">
        <v>5</v>
      </c>
      <c r="F29" s="696" t="n">
        <v>2.9</v>
      </c>
      <c r="G29" s="697" t="n">
        <v>7</v>
      </c>
      <c r="H29" s="697" t="n">
        <v>4</v>
      </c>
      <c r="I29" s="716" t="n">
        <v>5</v>
      </c>
      <c r="J29" s="709" t="n">
        <v>6.5</v>
      </c>
      <c r="K29" s="699" t="n">
        <f aca="false">'4t C Trim. 2 (P.D.)'!Z34</f>
        <v>8</v>
      </c>
      <c r="L29" s="699"/>
    </row>
    <row r="30" customFormat="false" ht="15.75" hidden="false" customHeight="false" outlineLevel="0" collapsed="false">
      <c r="A30" s="692" t="n">
        <f aca="false">E30*$E$4+F30*$F$4+K30*$K$4</f>
        <v>4.8666666668</v>
      </c>
      <c r="B30" s="693" t="n">
        <f aca="false">G30*$G$4+H30*$H$4+K30*$K$4</f>
        <v>3.0666666668</v>
      </c>
      <c r="C30" s="694" t="n">
        <f aca="false">I30*$I$4+J30*$J$4+K30*$K$4</f>
        <v>6.2666666668</v>
      </c>
      <c r="D30" s="695" t="str">
        <f aca="false">'ALUMNAT 4t'!C96</f>
        <v>Santana, Marta</v>
      </c>
      <c r="E30" s="700" t="n">
        <v>5</v>
      </c>
      <c r="F30" s="700" t="n">
        <v>4.5</v>
      </c>
      <c r="G30" s="701" t="n">
        <v>5</v>
      </c>
      <c r="H30" s="701" t="n">
        <v>0</v>
      </c>
      <c r="I30" s="718" t="n">
        <v>6</v>
      </c>
      <c r="J30" s="702" t="n">
        <v>7.5</v>
      </c>
      <c r="K30" s="699" t="n">
        <f aca="false">'4t C Trim. 2 (P.D.)'!AA34</f>
        <v>5.166666667</v>
      </c>
      <c r="L30" s="699"/>
    </row>
    <row r="31" customFormat="false" ht="15.75" hidden="false" customHeight="false" outlineLevel="0" collapsed="false">
      <c r="A31" s="692" t="n">
        <f aca="false">E31*$E$4+F31*$F$4+K31*$K$4</f>
        <v>4.9466666668</v>
      </c>
      <c r="B31" s="693" t="n">
        <f aca="false">G31*$G$4+H31*$H$4+K31*$K$4</f>
        <v>3.0666666668</v>
      </c>
      <c r="C31" s="694" t="n">
        <f aca="false">I31*$I$4+J31*$J$4+K31*$K$4</f>
        <v>5.2666666668</v>
      </c>
      <c r="D31" s="695" t="str">
        <f aca="false">'ALUMNAT 4t'!C97</f>
        <v>Solà, Júlia</v>
      </c>
      <c r="E31" s="696" t="n">
        <v>3</v>
      </c>
      <c r="F31" s="696" t="n">
        <v>5.7</v>
      </c>
      <c r="G31" s="697" t="n">
        <v>5</v>
      </c>
      <c r="H31" s="697" t="n">
        <v>0</v>
      </c>
      <c r="I31" s="698" t="n">
        <v>5</v>
      </c>
      <c r="J31" s="698" t="n">
        <v>5.5</v>
      </c>
      <c r="K31" s="699" t="n">
        <f aca="false">'4t C Trim. 2 (P.D.)'!AB34</f>
        <v>5.166666667</v>
      </c>
      <c r="L31" s="699"/>
    </row>
    <row r="32" customFormat="false" ht="15.75" hidden="false" customHeight="false" outlineLevel="0" collapsed="false">
      <c r="A32" s="692" t="n">
        <f aca="false">E32*$E$4+F32*$F$4+K32*$K$4</f>
        <v>6.0666666668</v>
      </c>
      <c r="B32" s="693" t="n">
        <f aca="false">G32*$G$4+H32*$H$4+K32*$K$4</f>
        <v>8.0666666668</v>
      </c>
      <c r="C32" s="694" t="n">
        <f aca="false">I32*$I$4+J32*$J$4+K32*$K$4</f>
        <v>7.1066666668</v>
      </c>
      <c r="D32" s="695" t="str">
        <f aca="false">'ALUMNAT 4t'!C98</f>
        <v>Thiemich, Roberto A.</v>
      </c>
      <c r="E32" s="696" t="n">
        <v>8</v>
      </c>
      <c r="F32" s="696" t="n">
        <v>5</v>
      </c>
      <c r="G32" s="697" t="n">
        <v>9</v>
      </c>
      <c r="H32" s="697" t="n">
        <v>9.5</v>
      </c>
      <c r="I32" s="698" t="n">
        <v>8</v>
      </c>
      <c r="J32" s="698" t="n">
        <v>7.6</v>
      </c>
      <c r="K32" s="699" t="n">
        <f aca="false">'4t C Trim. 2 (P.D.)'!AC34</f>
        <v>6.166666667</v>
      </c>
      <c r="L32" s="699"/>
      <c r="M32" s="704"/>
      <c r="N32" s="704"/>
      <c r="O32" s="704"/>
      <c r="P32" s="704"/>
      <c r="Q32" s="704"/>
      <c r="R32" s="704"/>
      <c r="S32" s="704"/>
      <c r="T32" s="704"/>
      <c r="U32" s="704"/>
      <c r="V32" s="704"/>
      <c r="W32" s="704"/>
      <c r="X32" s="704"/>
      <c r="Y32" s="704"/>
    </row>
    <row r="33" customFormat="false" ht="15.75" hidden="false" customHeight="false" outlineLevel="0" collapsed="false">
      <c r="A33" s="692" t="n">
        <f aca="false">E33*$E$4+F33*$F$4+K33*$K$4</f>
        <v>4.8666666668</v>
      </c>
      <c r="B33" s="693" t="n">
        <f aca="false">G33*$G$4+H33*$H$4+K33*$K$4</f>
        <v>6.0666666668</v>
      </c>
      <c r="C33" s="694" t="n">
        <f aca="false">I33*$I$4+J33*$J$4+K33*$K$4</f>
        <v>5.2666666668</v>
      </c>
      <c r="D33" s="695" t="str">
        <f aca="false">'ALUMNAT 4t'!C99</f>
        <v>Tome, Gadea</v>
      </c>
      <c r="E33" s="696" t="n">
        <v>5</v>
      </c>
      <c r="F33" s="696" t="n">
        <v>4</v>
      </c>
      <c r="G33" s="697" t="n">
        <v>5</v>
      </c>
      <c r="H33" s="697" t="n">
        <v>7</v>
      </c>
      <c r="I33" s="698" t="n">
        <v>5</v>
      </c>
      <c r="J33" s="698" t="n">
        <v>5</v>
      </c>
      <c r="K33" s="699" t="n">
        <f aca="false">'4t C Trim. 2 (P.D.)'!AD34</f>
        <v>5.666666667</v>
      </c>
      <c r="L33" s="699"/>
    </row>
    <row r="34" customFormat="false" ht="15.75" hidden="false" customHeight="false" outlineLevel="0" collapsed="false">
      <c r="A34" s="692" t="n">
        <f aca="false">E34*$E$4+F34*$F$4+K34*$K$4</f>
        <v>7.7333333332</v>
      </c>
      <c r="B34" s="693" t="n">
        <f aca="false">G34*$G$4+H34*$H$4+K34*$K$4</f>
        <v>9.3333333332</v>
      </c>
      <c r="C34" s="694" t="n">
        <f aca="false">I34*$I$4+J34*$J$4+K34*$K$4</f>
        <v>8.7333333332</v>
      </c>
      <c r="D34" s="695" t="str">
        <f aca="false">'ALUMNAT 4t'!C100</f>
        <v>Trifan, Lucian Dan</v>
      </c>
      <c r="E34" s="700" t="n">
        <v>9</v>
      </c>
      <c r="F34" s="700" t="n">
        <v>5</v>
      </c>
      <c r="G34" s="701" t="n">
        <v>9</v>
      </c>
      <c r="H34" s="701" t="n">
        <v>9</v>
      </c>
      <c r="I34" s="702" t="n">
        <v>9</v>
      </c>
      <c r="J34" s="702" t="n">
        <v>7.5</v>
      </c>
      <c r="K34" s="699" t="n">
        <f aca="false">'4t C Trim. 2 (P.D.)'!AE34</f>
        <v>9.833333333</v>
      </c>
      <c r="L34" s="699"/>
    </row>
    <row r="35" customFormat="false" ht="15.75" hidden="true" customHeight="false" outlineLevel="0" collapsed="false">
      <c r="A35" s="692" t="e">
        <f aca="false">E35*$E$4+F35*$F$4+K35*$K$4</f>
        <v>#DIV/0!</v>
      </c>
      <c r="B35" s="693" t="e">
        <f aca="false">G35*$G$4+H35*$H$4+K35*$K$4</f>
        <v>#DIV/0!</v>
      </c>
      <c r="C35" s="694" t="e">
        <f aca="false">I35*$I$4+J35*$J$4+K35*$K$4</f>
        <v>#DIV/0!</v>
      </c>
      <c r="D35" s="695" t="str">
        <f aca="false">'ALUMNAT 4t'!C101</f>
        <v>Turiel, Lorena</v>
      </c>
      <c r="E35" s="696"/>
      <c r="F35" s="696"/>
      <c r="G35" s="697"/>
      <c r="H35" s="697"/>
      <c r="I35" s="698"/>
      <c r="J35" s="698"/>
      <c r="K35" s="699" t="e">
        <f aca="false">'4t C Trim. 2 (P.D.)'!AF34</f>
        <v>#DIV/0!</v>
      </c>
      <c r="L35" s="699"/>
    </row>
  </sheetData>
  <mergeCells count="46">
    <mergeCell ref="A1:D1"/>
    <mergeCell ref="E1:L1"/>
    <mergeCell ref="A2:D2"/>
    <mergeCell ref="E2:J2"/>
    <mergeCell ref="K2:L2"/>
    <mergeCell ref="A3:C3"/>
    <mergeCell ref="K3:L3"/>
    <mergeCell ref="A4:A5"/>
    <mergeCell ref="B4:B5"/>
    <mergeCell ref="C4:C5"/>
    <mergeCell ref="D4:D5"/>
    <mergeCell ref="K4:L4"/>
    <mergeCell ref="E5:F5"/>
    <mergeCell ref="G5:H5"/>
    <mergeCell ref="I5:J5"/>
    <mergeCell ref="K5:L5"/>
    <mergeCell ref="A6:C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</mergeCells>
  <conditionalFormatting sqref="K7:L35">
    <cfRule type="cellIs" priority="2" operator="greaterThan" aboveAverage="0" equalAverage="0" bottom="0" percent="0" rank="0" text="" dxfId="0">
      <formula>10</formula>
    </cfRule>
  </conditionalFormatting>
  <conditionalFormatting sqref="E7:J35">
    <cfRule type="cellIs" priority="3" operator="greaterThan" aboveAverage="0" equalAverage="0" bottom="0" percent="0" rank="0" text="" dxfId="0">
      <formula>10</formula>
    </cfRule>
  </conditionalFormatting>
  <conditionalFormatting sqref="A7:C35">
    <cfRule type="cellIs" priority="4" operator="lessThan" aboveAverage="0" equalAverage="0" bottom="0" percent="0" rank="0" text="" dxfId="1">
      <formula>5</formula>
    </cfRule>
  </conditionalFormatting>
  <conditionalFormatting sqref="A7:C35">
    <cfRule type="cellIs" priority="5" operator="greaterThanOrEqual" aboveAverage="0" equalAverage="0" bottom="0" percent="0" rank="0" text="" dxfId="2">
      <formula>9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tabColor rgb="FF6AA84F"/>
    <pageSetUpPr fitToPage="false"/>
  </sheetPr>
  <dimension ref="A1:AG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2" topLeftCell="E3" activePane="bottomRight" state="frozen"/>
      <selection pane="topLeft" activeCell="A1" activeCellId="0" sqref="A1"/>
      <selection pane="topRight" activeCell="E1" activeCellId="0" sqref="E1"/>
      <selection pane="bottomLeft" activeCell="A3" activeCellId="0" sqref="A3"/>
      <selection pane="bottomRight" activeCell="E3" activeCellId="0" sqref="E3"/>
    </sheetView>
  </sheetViews>
  <sheetFormatPr defaultRowHeight="15.75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36.71"/>
    <col collapsed="false" customWidth="true" hidden="false" outlineLevel="0" max="3" min="3" style="0" width="4.86"/>
    <col collapsed="false" customWidth="true" hidden="false" outlineLevel="0" max="4" min="4" style="0" width="10.86"/>
    <col collapsed="false" customWidth="true" hidden="false" outlineLevel="0" max="5" min="5" style="0" width="12.14"/>
    <col collapsed="false" customWidth="true" hidden="false" outlineLevel="0" max="8" min="6" style="0" width="10.13"/>
    <col collapsed="false" customWidth="true" hidden="false" outlineLevel="0" max="9" min="9" style="0" width="10.43"/>
    <col collapsed="false" customWidth="true" hidden="false" outlineLevel="0" max="12" min="10" style="0" width="10.13"/>
    <col collapsed="false" customWidth="true" hidden="false" outlineLevel="0" max="13" min="13" style="0" width="11.71"/>
    <col collapsed="false" customWidth="true" hidden="false" outlineLevel="0" max="14" min="14" style="0" width="11.86"/>
    <col collapsed="false" customWidth="true" hidden="false" outlineLevel="0" max="15" min="15" style="0" width="11.14"/>
    <col collapsed="false" customWidth="true" hidden="false" outlineLevel="0" max="16" min="16" style="0" width="10.86"/>
    <col collapsed="false" customWidth="true" hidden="false" outlineLevel="0" max="17" min="17" style="0" width="11.99"/>
    <col collapsed="false" customWidth="true" hidden="false" outlineLevel="0" max="19" min="18" style="0" width="10.13"/>
    <col collapsed="false" customWidth="true" hidden="false" outlineLevel="0" max="20" min="20" style="0" width="13.01"/>
    <col collapsed="false" customWidth="true" hidden="false" outlineLevel="0" max="21" min="21" style="0" width="11.86"/>
    <col collapsed="false" customWidth="true" hidden="false" outlineLevel="0" max="22" min="22" style="0" width="10.86"/>
    <col collapsed="false" customWidth="true" hidden="false" outlineLevel="0" max="24" min="23" style="0" width="10.13"/>
    <col collapsed="false" customWidth="true" hidden="false" outlineLevel="0" max="26" min="25" style="0" width="11.14"/>
    <col collapsed="false" customWidth="true" hidden="false" outlineLevel="0" max="29" min="27" style="0" width="10.13"/>
    <col collapsed="false" customWidth="true" hidden="false" outlineLevel="0" max="30" min="30" style="0" width="12.86"/>
    <col collapsed="false" customWidth="true" hidden="false" outlineLevel="0" max="31" min="31" style="0" width="10.13"/>
    <col collapsed="false" customWidth="true" hidden="false" outlineLevel="0" max="32" min="32" style="0" width="11.3"/>
    <col collapsed="false" customWidth="true" hidden="false" outlineLevel="0" max="33" min="33" style="0" width="257.3"/>
    <col collapsed="false" customWidth="true" hidden="false" outlineLevel="0" max="1025" min="34" style="0" width="14.43"/>
  </cols>
  <sheetData>
    <row r="1" customFormat="false" ht="15.75" hidden="false" customHeight="false" outlineLevel="0" collapsed="false">
      <c r="A1" s="605" t="str">
        <f aca="false">'4t D Trim. 2 (P.D.)'!A1</f>
        <v>4t D</v>
      </c>
      <c r="B1" s="606" t="s">
        <v>440</v>
      </c>
      <c r="D1" s="218"/>
      <c r="E1" s="607" t="n">
        <f aca="false">'4t D Trim. 2 (P.D.)'!D1</f>
        <v>0</v>
      </c>
      <c r="F1" s="608" t="n">
        <f aca="false">'4t D Trim. 2 (P.D.)'!E1</f>
        <v>0</v>
      </c>
      <c r="G1" s="607" t="n">
        <f aca="false">'4t D Trim. 2 (P.D.)'!F1</f>
        <v>0</v>
      </c>
      <c r="H1" s="608" t="n">
        <f aca="false">'4t D Trim. 2 (P.D.)'!G1</f>
        <v>0</v>
      </c>
      <c r="I1" s="607" t="n">
        <f aca="false">'4t D Trim. 2 (P.D.)'!H1</f>
        <v>0</v>
      </c>
      <c r="J1" s="608" t="n">
        <f aca="false">'4t D Trim. 2 (P.D.)'!I1</f>
        <v>0</v>
      </c>
      <c r="K1" s="607" t="n">
        <f aca="false">'4t D Trim. 2 (P.D.)'!J1</f>
        <v>0</v>
      </c>
      <c r="L1" s="608" t="n">
        <f aca="false">'4t D Trim. 2 (P.D.)'!K1</f>
        <v>0</v>
      </c>
      <c r="M1" s="607" t="n">
        <f aca="false">'4t D Trim. 2 (P.D.)'!L1</f>
        <v>0</v>
      </c>
      <c r="N1" s="608" t="n">
        <f aca="false">'4t D Trim. 2 (P.D.)'!M1</f>
        <v>0</v>
      </c>
      <c r="O1" s="607" t="n">
        <f aca="false">'4t D Trim. 2 (P.D.)'!N1</f>
        <v>0</v>
      </c>
      <c r="P1" s="608" t="n">
        <f aca="false">'4t D Trim. 2 (P.D.)'!O1</f>
        <v>0</v>
      </c>
      <c r="Q1" s="607" t="n">
        <f aca="false">'4t D Trim. 2 (P.D.)'!P1</f>
        <v>0</v>
      </c>
      <c r="R1" s="608" t="n">
        <f aca="false">'4t D Trim. 2 (P.D.)'!Q1</f>
        <v>0</v>
      </c>
      <c r="S1" s="607" t="n">
        <f aca="false">'4t D Trim. 2 (P.D.)'!R1</f>
        <v>0</v>
      </c>
      <c r="T1" s="608" t="n">
        <f aca="false">'4t D Trim. 2 (P.D.)'!S1</f>
        <v>0</v>
      </c>
      <c r="U1" s="607" t="n">
        <f aca="false">'4t D Trim. 2 (P.D.)'!T1</f>
        <v>0</v>
      </c>
      <c r="V1" s="608" t="n">
        <f aca="false">'4t D Trim. 2 (P.D.)'!U1</f>
        <v>0</v>
      </c>
      <c r="W1" s="607" t="n">
        <f aca="false">'4t D Trim. 2 (P.D.)'!V1</f>
        <v>0</v>
      </c>
      <c r="X1" s="608" t="n">
        <f aca="false">'4t D Trim. 2 (P.D.)'!W1</f>
        <v>0</v>
      </c>
      <c r="Y1" s="607" t="n">
        <f aca="false">'4t D Trim. 2 (P.D.)'!X1</f>
        <v>0</v>
      </c>
      <c r="Z1" s="608" t="n">
        <f aca="false">'4t D Trim. 2 (P.D.)'!Y1</f>
        <v>0</v>
      </c>
      <c r="AA1" s="607" t="n">
        <f aca="false">'4t D Trim. 2 (P.D.)'!Z1</f>
        <v>0</v>
      </c>
      <c r="AB1" s="608" t="n">
        <f aca="false">'4t D Trim. 2 (P.D.)'!AA1</f>
        <v>0</v>
      </c>
      <c r="AC1" s="607" t="n">
        <f aca="false">'4t D Trim. 2 (P.D.)'!AB1</f>
        <v>0</v>
      </c>
      <c r="AD1" s="608" t="n">
        <f aca="false">'4t D Trim. 2 (P.D.)'!AC1</f>
        <v>0</v>
      </c>
      <c r="AE1" s="607" t="n">
        <f aca="false">'4t D Trim. 2 (P.D.)'!AD1</f>
        <v>0</v>
      </c>
      <c r="AF1" s="608" t="n">
        <f aca="false">'4t D Trim. 2 (P.D.)'!AE1</f>
        <v>0</v>
      </c>
      <c r="AG1" s="609" t="n">
        <f aca="false">'4t D Trim. 2 (P.D.)'!AF1</f>
        <v>0</v>
      </c>
    </row>
    <row r="2" customFormat="false" ht="15.75" hidden="false" customHeight="false" outlineLevel="0" collapsed="false">
      <c r="A2" s="605"/>
      <c r="B2" s="610" t="s">
        <v>441</v>
      </c>
      <c r="C2" s="610"/>
      <c r="D2" s="610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</row>
    <row r="3" customFormat="false" ht="15.75" hidden="false" customHeight="true" outlineLevel="0" collapsed="false">
      <c r="A3" s="712" t="s">
        <v>442</v>
      </c>
      <c r="B3" s="612" t="s">
        <v>443</v>
      </c>
      <c r="C3" s="613" t="n">
        <v>0</v>
      </c>
      <c r="D3" s="614" t="s">
        <v>444</v>
      </c>
      <c r="E3" s="615" t="n">
        <v>3</v>
      </c>
      <c r="F3" s="616" t="n">
        <v>0</v>
      </c>
      <c r="G3" s="615" t="n">
        <v>3</v>
      </c>
      <c r="H3" s="616" t="n">
        <v>2</v>
      </c>
      <c r="I3" s="615" t="n">
        <v>3</v>
      </c>
      <c r="J3" s="616" t="n">
        <v>0</v>
      </c>
      <c r="K3" s="615" t="n">
        <v>3</v>
      </c>
      <c r="L3" s="616" t="n">
        <v>3</v>
      </c>
      <c r="M3" s="615" t="n">
        <v>2</v>
      </c>
      <c r="N3" s="616" t="n">
        <v>3</v>
      </c>
      <c r="O3" s="615" t="n">
        <v>3</v>
      </c>
      <c r="P3" s="616" t="n">
        <v>3</v>
      </c>
      <c r="Q3" s="615" t="n">
        <v>3</v>
      </c>
      <c r="R3" s="616" t="n">
        <v>3</v>
      </c>
      <c r="S3" s="615" t="n">
        <v>2</v>
      </c>
      <c r="T3" s="616" t="n">
        <v>3</v>
      </c>
      <c r="U3" s="615" t="n">
        <v>3</v>
      </c>
      <c r="V3" s="616" t="n">
        <v>2</v>
      </c>
      <c r="W3" s="615" t="n">
        <v>1</v>
      </c>
      <c r="X3" s="616" t="n">
        <v>2</v>
      </c>
      <c r="Y3" s="615" t="n">
        <v>3</v>
      </c>
      <c r="Z3" s="616" t="n">
        <v>2</v>
      </c>
      <c r="AA3" s="615" t="n">
        <v>3</v>
      </c>
      <c r="AB3" s="616" t="n">
        <v>3</v>
      </c>
      <c r="AC3" s="615" t="n">
        <v>2</v>
      </c>
      <c r="AD3" s="616" t="n">
        <v>3</v>
      </c>
      <c r="AE3" s="615" t="n">
        <v>3</v>
      </c>
      <c r="AF3" s="617" t="n">
        <v>2</v>
      </c>
      <c r="AG3" s="618"/>
    </row>
    <row r="4" customFormat="false" ht="15.75" hidden="false" customHeight="false" outlineLevel="0" collapsed="false">
      <c r="A4" s="712"/>
      <c r="B4" s="619" t="s">
        <v>445</v>
      </c>
      <c r="C4" s="620" t="n">
        <v>1</v>
      </c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7"/>
      <c r="AG4" s="618"/>
    </row>
    <row r="5" customFormat="false" ht="15.75" hidden="false" customHeight="false" outlineLevel="0" collapsed="false">
      <c r="A5" s="712"/>
      <c r="B5" s="621" t="s">
        <v>446</v>
      </c>
      <c r="C5" s="622" t="n">
        <v>2</v>
      </c>
      <c r="D5" s="623" t="s">
        <v>447</v>
      </c>
      <c r="E5" s="615" t="n">
        <v>3</v>
      </c>
      <c r="F5" s="616" t="n">
        <v>0</v>
      </c>
      <c r="G5" s="615" t="n">
        <v>3</v>
      </c>
      <c r="H5" s="616" t="n">
        <v>2</v>
      </c>
      <c r="I5" s="615" t="n">
        <v>4</v>
      </c>
      <c r="J5" s="616" t="n">
        <v>0</v>
      </c>
      <c r="K5" s="615" t="n">
        <v>3</v>
      </c>
      <c r="L5" s="616" t="n">
        <v>4</v>
      </c>
      <c r="M5" s="615" t="n">
        <v>2</v>
      </c>
      <c r="N5" s="616" t="n">
        <v>4</v>
      </c>
      <c r="O5" s="615" t="n">
        <v>4</v>
      </c>
      <c r="P5" s="616" t="n">
        <v>1</v>
      </c>
      <c r="Q5" s="615" t="n">
        <v>3</v>
      </c>
      <c r="R5" s="616" t="n">
        <v>3</v>
      </c>
      <c r="S5" s="615" t="n">
        <v>2</v>
      </c>
      <c r="T5" s="616" t="n">
        <v>4</v>
      </c>
      <c r="U5" s="615" t="n">
        <v>3</v>
      </c>
      <c r="V5" s="616" t="n">
        <v>2</v>
      </c>
      <c r="W5" s="615" t="n">
        <v>0</v>
      </c>
      <c r="X5" s="616" t="n">
        <v>3</v>
      </c>
      <c r="Y5" s="615" t="n">
        <v>4</v>
      </c>
      <c r="Z5" s="616" t="n">
        <v>1</v>
      </c>
      <c r="AA5" s="615" t="n">
        <v>3</v>
      </c>
      <c r="AB5" s="616" t="n">
        <v>2</v>
      </c>
      <c r="AC5" s="615" t="n">
        <v>2</v>
      </c>
      <c r="AD5" s="616" t="n">
        <v>3</v>
      </c>
      <c r="AE5" s="615" t="n">
        <v>4</v>
      </c>
      <c r="AF5" s="617" t="n">
        <v>2</v>
      </c>
      <c r="AG5" s="618"/>
    </row>
    <row r="6" customFormat="false" ht="15.75" hidden="false" customHeight="false" outlineLevel="0" collapsed="false">
      <c r="A6" s="712"/>
      <c r="B6" s="619" t="s">
        <v>448</v>
      </c>
      <c r="C6" s="620" t="n">
        <v>3</v>
      </c>
      <c r="D6" s="624" t="s">
        <v>449</v>
      </c>
      <c r="E6" s="615" t="n">
        <v>2</v>
      </c>
      <c r="F6" s="616" t="n">
        <v>0</v>
      </c>
      <c r="G6" s="615" t="n">
        <v>3</v>
      </c>
      <c r="H6" s="616" t="n">
        <v>2</v>
      </c>
      <c r="I6" s="615" t="n">
        <v>3</v>
      </c>
      <c r="J6" s="616" t="n">
        <v>0</v>
      </c>
      <c r="K6" s="615" t="n">
        <v>3</v>
      </c>
      <c r="L6" s="616" t="n">
        <v>3</v>
      </c>
      <c r="M6" s="615" t="n">
        <v>2</v>
      </c>
      <c r="N6" s="616" t="n">
        <v>4</v>
      </c>
      <c r="O6" s="615" t="n">
        <v>4</v>
      </c>
      <c r="P6" s="616" t="n">
        <v>2</v>
      </c>
      <c r="Q6" s="615" t="n">
        <v>3</v>
      </c>
      <c r="R6" s="616" t="n">
        <v>3</v>
      </c>
      <c r="S6" s="615" t="n">
        <v>2</v>
      </c>
      <c r="T6" s="616" t="n">
        <v>3</v>
      </c>
      <c r="U6" s="615" t="n">
        <v>3</v>
      </c>
      <c r="V6" s="616" t="n">
        <v>2</v>
      </c>
      <c r="W6" s="615" t="n">
        <v>2</v>
      </c>
      <c r="X6" s="616" t="n">
        <v>2</v>
      </c>
      <c r="Y6" s="615" t="n">
        <v>3</v>
      </c>
      <c r="Z6" s="616" t="n">
        <v>2</v>
      </c>
      <c r="AA6" s="615" t="n">
        <v>3</v>
      </c>
      <c r="AB6" s="616" t="n">
        <v>3</v>
      </c>
      <c r="AC6" s="615" t="n">
        <v>2</v>
      </c>
      <c r="AD6" s="616" t="n">
        <v>3</v>
      </c>
      <c r="AE6" s="615" t="n">
        <v>3</v>
      </c>
      <c r="AF6" s="617" t="n">
        <v>2</v>
      </c>
      <c r="AG6" s="618"/>
    </row>
    <row r="7" customFormat="false" ht="15.75" hidden="false" customHeight="false" outlineLevel="0" collapsed="false">
      <c r="A7" s="712"/>
      <c r="B7" s="621" t="s">
        <v>450</v>
      </c>
      <c r="C7" s="622" t="n">
        <v>4</v>
      </c>
      <c r="D7" s="713" t="s">
        <v>407</v>
      </c>
      <c r="E7" s="626" t="n">
        <f aca="false">AVERAGE(E3:E6)</f>
        <v>2.66666666666667</v>
      </c>
      <c r="F7" s="627" t="n">
        <f aca="false">AVERAGE(F3:F6)</f>
        <v>0</v>
      </c>
      <c r="G7" s="626" t="n">
        <f aca="false">AVERAGE(G3:G6)</f>
        <v>3</v>
      </c>
      <c r="H7" s="627" t="n">
        <f aca="false">AVERAGE(H3:H6)</f>
        <v>2</v>
      </c>
      <c r="I7" s="626" t="n">
        <f aca="false">AVERAGE(I3:I6)</f>
        <v>3.33333333333333</v>
      </c>
      <c r="J7" s="627" t="n">
        <f aca="false">AVERAGE(J3:J6)</f>
        <v>0</v>
      </c>
      <c r="K7" s="626" t="n">
        <f aca="false">AVERAGE(K3:K6)</f>
        <v>3</v>
      </c>
      <c r="L7" s="627" t="n">
        <f aca="false">AVERAGE(L3:L6)</f>
        <v>3.33333333333333</v>
      </c>
      <c r="M7" s="626" t="n">
        <f aca="false">AVERAGE(M3:M6)</f>
        <v>2</v>
      </c>
      <c r="N7" s="627" t="n">
        <f aca="false">AVERAGE(N3:N6)</f>
        <v>3.66666666666667</v>
      </c>
      <c r="O7" s="626" t="n">
        <f aca="false">AVERAGE(O3:O6)</f>
        <v>3.66666666666667</v>
      </c>
      <c r="P7" s="627" t="n">
        <f aca="false">AVERAGE(P3:P6)</f>
        <v>2</v>
      </c>
      <c r="Q7" s="626" t="n">
        <f aca="false">AVERAGE(Q3:Q6)</f>
        <v>3</v>
      </c>
      <c r="R7" s="627" t="n">
        <f aca="false">AVERAGE(R3:R6)</f>
        <v>3</v>
      </c>
      <c r="S7" s="626" t="n">
        <f aca="false">AVERAGE(S3:S6)</f>
        <v>2</v>
      </c>
      <c r="T7" s="627" t="n">
        <f aca="false">AVERAGE(T3:T6)</f>
        <v>3.33333333333333</v>
      </c>
      <c r="U7" s="626" t="n">
        <f aca="false">AVERAGE(U3:U6)</f>
        <v>3</v>
      </c>
      <c r="V7" s="627" t="n">
        <f aca="false">AVERAGE(V3:V6)</f>
        <v>2</v>
      </c>
      <c r="W7" s="626" t="n">
        <f aca="false">AVERAGE(W3:W6)</f>
        <v>1</v>
      </c>
      <c r="X7" s="627" t="n">
        <f aca="false">AVERAGE(X3:X6)</f>
        <v>2.33333333333333</v>
      </c>
      <c r="Y7" s="626" t="n">
        <f aca="false">AVERAGE(Y3:Y6)</f>
        <v>3.33333333333333</v>
      </c>
      <c r="Z7" s="627" t="n">
        <f aca="false">AVERAGE(Z3:Z6)</f>
        <v>1.66666666666667</v>
      </c>
      <c r="AA7" s="626" t="n">
        <f aca="false">AVERAGE(AA3:AA6)</f>
        <v>3</v>
      </c>
      <c r="AB7" s="627" t="n">
        <f aca="false">AVERAGE(AB3:AB6)</f>
        <v>2.66666666666667</v>
      </c>
      <c r="AC7" s="626" t="n">
        <f aca="false">AVERAGE(AC3:AC6)</f>
        <v>2</v>
      </c>
      <c r="AD7" s="627" t="n">
        <f aca="false">AVERAGE(AD3:AD6)</f>
        <v>3</v>
      </c>
      <c r="AE7" s="626" t="n">
        <f aca="false">AVERAGE(AE3:AE6)</f>
        <v>3.33333333333333</v>
      </c>
      <c r="AF7" s="627" t="n">
        <f aca="false">AVERAGE(AF3:AF6)</f>
        <v>2</v>
      </c>
      <c r="AG7" s="705" t="e">
        <f aca="false">AVERAGE(AG3:AG6)</f>
        <v>#DIV/0!</v>
      </c>
    </row>
    <row r="8" customFormat="false" ht="15.75" hidden="false" customHeight="false" outlineLevel="0" collapsed="false">
      <c r="A8" s="630"/>
      <c r="B8" s="630"/>
      <c r="C8" s="630"/>
      <c r="D8" s="630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631"/>
      <c r="U8" s="631"/>
      <c r="V8" s="631"/>
      <c r="W8" s="631"/>
      <c r="X8" s="631"/>
      <c r="Y8" s="631"/>
      <c r="Z8" s="631"/>
      <c r="AA8" s="631"/>
      <c r="AB8" s="631"/>
      <c r="AC8" s="631"/>
      <c r="AD8" s="631"/>
      <c r="AE8" s="631"/>
      <c r="AF8" s="631"/>
    </row>
    <row r="9" customFormat="false" ht="15.75" hidden="false" customHeight="true" outlineLevel="0" collapsed="false">
      <c r="A9" s="712" t="s">
        <v>451</v>
      </c>
      <c r="B9" s="612" t="s">
        <v>452</v>
      </c>
      <c r="C9" s="613" t="n">
        <v>0</v>
      </c>
      <c r="D9" s="614" t="s">
        <v>444</v>
      </c>
      <c r="E9" s="615" t="n">
        <v>2</v>
      </c>
      <c r="F9" s="616" t="n">
        <v>0</v>
      </c>
      <c r="G9" s="615" t="n">
        <v>2</v>
      </c>
      <c r="H9" s="616" t="n">
        <v>2</v>
      </c>
      <c r="I9" s="615" t="n">
        <v>4</v>
      </c>
      <c r="J9" s="616" t="n">
        <v>0</v>
      </c>
      <c r="K9" s="615" t="n">
        <v>3</v>
      </c>
      <c r="L9" s="616" t="n">
        <v>4</v>
      </c>
      <c r="M9" s="615" t="n">
        <v>2</v>
      </c>
      <c r="N9" s="616" t="n">
        <v>4</v>
      </c>
      <c r="O9" s="615" t="n">
        <v>4</v>
      </c>
      <c r="P9" s="616" t="n">
        <v>2</v>
      </c>
      <c r="Q9" s="615" t="n">
        <v>3</v>
      </c>
      <c r="R9" s="616" t="n">
        <v>3</v>
      </c>
      <c r="S9" s="615" t="n">
        <v>2</v>
      </c>
      <c r="T9" s="616" t="n">
        <v>3</v>
      </c>
      <c r="U9" s="615" t="n">
        <v>3</v>
      </c>
      <c r="V9" s="616" t="n">
        <v>2</v>
      </c>
      <c r="W9" s="615" t="n">
        <v>2</v>
      </c>
      <c r="X9" s="616" t="n">
        <v>2</v>
      </c>
      <c r="Y9" s="615" t="n">
        <v>4</v>
      </c>
      <c r="Z9" s="616" t="n">
        <v>1</v>
      </c>
      <c r="AA9" s="615" t="n">
        <v>4</v>
      </c>
      <c r="AB9" s="616" t="n">
        <v>3</v>
      </c>
      <c r="AC9" s="615" t="n">
        <v>2</v>
      </c>
      <c r="AD9" s="616" t="n">
        <v>3</v>
      </c>
      <c r="AE9" s="615" t="n">
        <v>3</v>
      </c>
      <c r="AF9" s="617" t="n">
        <v>2</v>
      </c>
      <c r="AG9" s="618"/>
    </row>
    <row r="10" customFormat="false" ht="15.75" hidden="false" customHeight="false" outlineLevel="0" collapsed="false">
      <c r="A10" s="712"/>
      <c r="B10" s="619" t="s">
        <v>453</v>
      </c>
      <c r="C10" s="620" t="n">
        <v>1</v>
      </c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4"/>
      <c r="Z10" s="614"/>
      <c r="AA10" s="614"/>
      <c r="AB10" s="614"/>
      <c r="AC10" s="614"/>
      <c r="AD10" s="614"/>
      <c r="AE10" s="614"/>
      <c r="AF10" s="617"/>
      <c r="AG10" s="618"/>
    </row>
    <row r="11" customFormat="false" ht="15.75" hidden="false" customHeight="false" outlineLevel="0" collapsed="false">
      <c r="A11" s="712"/>
      <c r="B11" s="621" t="s">
        <v>454</v>
      </c>
      <c r="C11" s="622" t="n">
        <v>2</v>
      </c>
      <c r="D11" s="623" t="s">
        <v>447</v>
      </c>
      <c r="E11" s="615" t="n">
        <v>3</v>
      </c>
      <c r="F11" s="616" t="n">
        <v>0</v>
      </c>
      <c r="G11" s="615" t="n">
        <v>3</v>
      </c>
      <c r="H11" s="616" t="n">
        <v>2</v>
      </c>
      <c r="I11" s="615" t="n">
        <v>4</v>
      </c>
      <c r="J11" s="616" t="n">
        <v>0</v>
      </c>
      <c r="K11" s="615" t="n">
        <v>3</v>
      </c>
      <c r="L11" s="616" t="n">
        <v>4</v>
      </c>
      <c r="M11" s="615" t="n">
        <v>2</v>
      </c>
      <c r="N11" s="616" t="n">
        <v>4</v>
      </c>
      <c r="O11" s="615" t="n">
        <v>4</v>
      </c>
      <c r="P11" s="616" t="n">
        <v>1</v>
      </c>
      <c r="Q11" s="615" t="n">
        <v>2</v>
      </c>
      <c r="R11" s="616" t="n">
        <v>3</v>
      </c>
      <c r="S11" s="615" t="n">
        <v>2</v>
      </c>
      <c r="T11" s="616" t="n">
        <v>4</v>
      </c>
      <c r="U11" s="615" t="n">
        <v>3</v>
      </c>
      <c r="V11" s="616" t="n">
        <v>2</v>
      </c>
      <c r="W11" s="615" t="n">
        <v>0</v>
      </c>
      <c r="X11" s="616" t="n">
        <v>3</v>
      </c>
      <c r="Y11" s="615" t="n">
        <v>4</v>
      </c>
      <c r="Z11" s="616" t="n">
        <v>1</v>
      </c>
      <c r="AA11" s="615" t="n">
        <v>3</v>
      </c>
      <c r="AB11" s="616" t="n">
        <v>2</v>
      </c>
      <c r="AC11" s="615" t="n">
        <v>2</v>
      </c>
      <c r="AD11" s="616" t="n">
        <v>3</v>
      </c>
      <c r="AE11" s="615" t="n">
        <v>4</v>
      </c>
      <c r="AF11" s="617" t="n">
        <v>2</v>
      </c>
      <c r="AG11" s="618"/>
    </row>
    <row r="12" customFormat="false" ht="15.75" hidden="false" customHeight="false" outlineLevel="0" collapsed="false">
      <c r="A12" s="712"/>
      <c r="B12" s="619" t="s">
        <v>455</v>
      </c>
      <c r="C12" s="620" t="n">
        <v>3</v>
      </c>
      <c r="D12" s="624" t="s">
        <v>449</v>
      </c>
      <c r="E12" s="615" t="n">
        <v>2</v>
      </c>
      <c r="F12" s="616" t="n">
        <v>0</v>
      </c>
      <c r="G12" s="615" t="n">
        <v>3</v>
      </c>
      <c r="H12" s="616" t="n">
        <v>2</v>
      </c>
      <c r="I12" s="615" t="n">
        <v>4</v>
      </c>
      <c r="J12" s="616" t="n">
        <v>0</v>
      </c>
      <c r="K12" s="615" t="n">
        <v>3</v>
      </c>
      <c r="L12" s="616" t="n">
        <v>4</v>
      </c>
      <c r="M12" s="615" t="n">
        <v>2</v>
      </c>
      <c r="N12" s="616" t="n">
        <v>4</v>
      </c>
      <c r="O12" s="615" t="n">
        <v>4</v>
      </c>
      <c r="P12" s="616" t="n">
        <v>1</v>
      </c>
      <c r="Q12" s="615" t="n">
        <v>2</v>
      </c>
      <c r="R12" s="616" t="n">
        <v>3</v>
      </c>
      <c r="S12" s="615" t="n">
        <v>2</v>
      </c>
      <c r="T12" s="616" t="n">
        <v>3</v>
      </c>
      <c r="U12" s="615" t="n">
        <v>3</v>
      </c>
      <c r="V12" s="616" t="n">
        <v>2</v>
      </c>
      <c r="W12" s="615" t="n">
        <v>2</v>
      </c>
      <c r="X12" s="616" t="n">
        <v>2</v>
      </c>
      <c r="Y12" s="615" t="n">
        <v>4</v>
      </c>
      <c r="Z12" s="616" t="n">
        <v>1</v>
      </c>
      <c r="AA12" s="615" t="n">
        <v>3</v>
      </c>
      <c r="AB12" s="616" t="n">
        <v>3</v>
      </c>
      <c r="AC12" s="615" t="n">
        <v>2</v>
      </c>
      <c r="AD12" s="616" t="n">
        <v>3</v>
      </c>
      <c r="AE12" s="615" t="n">
        <v>4</v>
      </c>
      <c r="AF12" s="617" t="n">
        <v>2</v>
      </c>
      <c r="AG12" s="618"/>
    </row>
    <row r="13" customFormat="false" ht="15.75" hidden="false" customHeight="false" outlineLevel="0" collapsed="false">
      <c r="A13" s="712"/>
      <c r="B13" s="621" t="s">
        <v>456</v>
      </c>
      <c r="C13" s="622" t="n">
        <v>4</v>
      </c>
      <c r="D13" s="713" t="s">
        <v>407</v>
      </c>
      <c r="E13" s="626" t="n">
        <f aca="false">AVERAGE(E9:E12)</f>
        <v>2.33333333333333</v>
      </c>
      <c r="F13" s="627" t="n">
        <f aca="false">AVERAGE(F9:F12)</f>
        <v>0</v>
      </c>
      <c r="G13" s="626" t="n">
        <f aca="false">AVERAGE(G9:G12)</f>
        <v>2.66666666666667</v>
      </c>
      <c r="H13" s="627" t="n">
        <f aca="false">AVERAGE(H9:H12)</f>
        <v>2</v>
      </c>
      <c r="I13" s="626" t="n">
        <f aca="false">AVERAGE(I9:I12)</f>
        <v>4</v>
      </c>
      <c r="J13" s="627" t="n">
        <f aca="false">AVERAGE(J9:J12)</f>
        <v>0</v>
      </c>
      <c r="K13" s="626" t="n">
        <f aca="false">AVERAGE(K9:K12)</f>
        <v>3</v>
      </c>
      <c r="L13" s="627" t="n">
        <f aca="false">AVERAGE(L9:L12)</f>
        <v>4</v>
      </c>
      <c r="M13" s="626" t="n">
        <f aca="false">AVERAGE(M9:M12)</f>
        <v>2</v>
      </c>
      <c r="N13" s="627" t="n">
        <f aca="false">AVERAGE(N9:N12)</f>
        <v>4</v>
      </c>
      <c r="O13" s="626" t="n">
        <f aca="false">AVERAGE(O9:O12)</f>
        <v>4</v>
      </c>
      <c r="P13" s="627" t="n">
        <f aca="false">AVERAGE(P9:P12)</f>
        <v>1.33333333333333</v>
      </c>
      <c r="Q13" s="626" t="n">
        <f aca="false">AVERAGE(Q9:Q12)</f>
        <v>2.33333333333333</v>
      </c>
      <c r="R13" s="627" t="n">
        <f aca="false">AVERAGE(R9:R12)</f>
        <v>3</v>
      </c>
      <c r="S13" s="626" t="n">
        <f aca="false">AVERAGE(S9:S12)</f>
        <v>2</v>
      </c>
      <c r="T13" s="627" t="n">
        <f aca="false">AVERAGE(T9:T12)</f>
        <v>3.33333333333333</v>
      </c>
      <c r="U13" s="626" t="n">
        <f aca="false">AVERAGE(U9:U12)</f>
        <v>3</v>
      </c>
      <c r="V13" s="627" t="n">
        <f aca="false">AVERAGE(V9:V12)</f>
        <v>2</v>
      </c>
      <c r="W13" s="626" t="n">
        <f aca="false">AVERAGE(W9:W12)</f>
        <v>1.33333333333333</v>
      </c>
      <c r="X13" s="627" t="n">
        <f aca="false">AVERAGE(X9:X12)</f>
        <v>2.33333333333333</v>
      </c>
      <c r="Y13" s="626" t="n">
        <f aca="false">AVERAGE(Y9:Y12)</f>
        <v>4</v>
      </c>
      <c r="Z13" s="627" t="n">
        <f aca="false">AVERAGE(Z9:Z12)</f>
        <v>1</v>
      </c>
      <c r="AA13" s="626" t="n">
        <f aca="false">AVERAGE(AA9:AA12)</f>
        <v>3.33333333333333</v>
      </c>
      <c r="AB13" s="627" t="n">
        <f aca="false">AVERAGE(AB9:AB12)</f>
        <v>2.66666666666667</v>
      </c>
      <c r="AC13" s="626" t="n">
        <f aca="false">AVERAGE(AC9:AC12)</f>
        <v>2</v>
      </c>
      <c r="AD13" s="627" t="n">
        <f aca="false">AVERAGE(AD9:AD12)</f>
        <v>3</v>
      </c>
      <c r="AE13" s="626" t="n">
        <f aca="false">AVERAGE(AE9:AE12)</f>
        <v>3.66666666666667</v>
      </c>
      <c r="AF13" s="627" t="n">
        <f aca="false">AVERAGE(AF9:AF12)</f>
        <v>2</v>
      </c>
      <c r="AG13" s="705" t="e">
        <f aca="false">AVERAGE(AG9:AG12)</f>
        <v>#DIV/0!</v>
      </c>
    </row>
  </sheetData>
  <mergeCells count="90">
    <mergeCell ref="A1:A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B2:D2"/>
    <mergeCell ref="A3:A7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9:A13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tabColor rgb="FF93C47D"/>
    <pageSetUpPr fitToPage="false"/>
  </sheetPr>
  <dimension ref="A1:AG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D4" activeCellId="0" sqref="D4"/>
    </sheetView>
  </sheetViews>
  <sheetFormatPr defaultRowHeight="15.75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53.86"/>
    <col collapsed="false" customWidth="true" hidden="false" outlineLevel="0" max="3" min="3" style="0" width="9.43"/>
    <col collapsed="false" customWidth="true" hidden="false" outlineLevel="0" max="4" min="4" style="0" width="13.43"/>
    <col collapsed="false" customWidth="true" hidden="false" outlineLevel="0" max="7" min="5" style="0" width="11.14"/>
    <col collapsed="false" customWidth="true" hidden="false" outlineLevel="0" max="8" min="8" style="0" width="14.29"/>
    <col collapsed="false" customWidth="true" hidden="false" outlineLevel="0" max="9" min="9" style="0" width="13.01"/>
    <col collapsed="false" customWidth="true" hidden="false" outlineLevel="0" max="12" min="10" style="0" width="11.14"/>
    <col collapsed="false" customWidth="true" hidden="false" outlineLevel="0" max="13" min="13" style="0" width="11.99"/>
    <col collapsed="false" customWidth="true" hidden="false" outlineLevel="0" max="14" min="14" style="0" width="12.86"/>
    <col collapsed="false" customWidth="true" hidden="false" outlineLevel="0" max="15" min="15" style="0" width="12.14"/>
    <col collapsed="false" customWidth="true" hidden="false" outlineLevel="0" max="16" min="16" style="0" width="13.01"/>
    <col collapsed="false" customWidth="true" hidden="false" outlineLevel="0" max="17" min="17" style="0" width="11.14"/>
    <col collapsed="false" customWidth="true" hidden="false" outlineLevel="0" max="18" min="18" style="0" width="10.43"/>
    <col collapsed="false" customWidth="true" hidden="false" outlineLevel="0" max="19" min="19" style="0" width="13.29"/>
    <col collapsed="false" customWidth="true" hidden="false" outlineLevel="0" max="20" min="20" style="0" width="13.57"/>
    <col collapsed="false" customWidth="false" hidden="false" outlineLevel="0" max="21" min="21" style="0" width="11.57"/>
    <col collapsed="false" customWidth="true" hidden="false" outlineLevel="0" max="22" min="22" style="0" width="11.3"/>
    <col collapsed="false" customWidth="true" hidden="false" outlineLevel="0" max="23" min="23" style="0" width="10.43"/>
    <col collapsed="false" customWidth="true" hidden="false" outlineLevel="0" max="24" min="24" style="0" width="11.99"/>
    <col collapsed="false" customWidth="true" hidden="false" outlineLevel="0" max="25" min="25" style="0" width="10.43"/>
    <col collapsed="false" customWidth="true" hidden="false" outlineLevel="0" max="26" min="26" style="0" width="12.57"/>
    <col collapsed="false" customWidth="true" hidden="false" outlineLevel="0" max="28" min="27" style="0" width="10.43"/>
    <col collapsed="false" customWidth="true" hidden="false" outlineLevel="0" max="29" min="29" style="0" width="16.29"/>
    <col collapsed="false" customWidth="true" hidden="false" outlineLevel="0" max="30" min="30" style="0" width="10.43"/>
    <col collapsed="false" customWidth="true" hidden="false" outlineLevel="0" max="31" min="31" style="0" width="12.86"/>
    <col collapsed="false" customWidth="true" hidden="true" outlineLevel="0" max="32" min="32" style="0" width="10.43"/>
    <col collapsed="false" customWidth="true" hidden="false" outlineLevel="0" max="33" min="33" style="0" width="214.43"/>
    <col collapsed="false" customWidth="true" hidden="false" outlineLevel="0" max="1025" min="34" style="0" width="14.43"/>
  </cols>
  <sheetData>
    <row r="1" customFormat="false" ht="15.75" hidden="false" customHeight="true" outlineLevel="0" collapsed="false">
      <c r="A1" s="634" t="s">
        <v>343</v>
      </c>
      <c r="B1" s="606" t="s">
        <v>440</v>
      </c>
      <c r="C1" s="635" t="s">
        <v>457</v>
      </c>
      <c r="D1" s="636" t="n">
        <f aca="false">'ALUMNAT 4t'!C107</f>
        <v>0</v>
      </c>
      <c r="E1" s="706" t="n">
        <f aca="false">'ALUMNAT 4t'!C108</f>
        <v>0</v>
      </c>
      <c r="F1" s="636" t="n">
        <f aca="false">'ALUMNAT 4t'!C109</f>
        <v>0</v>
      </c>
      <c r="G1" s="706" t="n">
        <f aca="false">'ALUMNAT 4t'!C110</f>
        <v>0</v>
      </c>
      <c r="H1" s="636" t="n">
        <f aca="false">'ALUMNAT 4t'!C111</f>
        <v>0</v>
      </c>
      <c r="I1" s="706" t="n">
        <f aca="false">'ALUMNAT 4t'!C112</f>
        <v>0</v>
      </c>
      <c r="J1" s="636" t="n">
        <f aca="false">'ALUMNAT 4t'!C113</f>
        <v>0</v>
      </c>
      <c r="K1" s="706" t="n">
        <f aca="false">'ALUMNAT 4t'!C114</f>
        <v>0</v>
      </c>
      <c r="L1" s="636" t="n">
        <f aca="false">'ALUMNAT 4t'!C115</f>
        <v>0</v>
      </c>
      <c r="M1" s="706" t="n">
        <f aca="false">'ALUMNAT 4t'!C116</f>
        <v>0</v>
      </c>
      <c r="N1" s="636" t="n">
        <f aca="false">'ALUMNAT 4t'!C117</f>
        <v>0</v>
      </c>
      <c r="O1" s="706" t="n">
        <f aca="false">'ALUMNAT 4t'!C118</f>
        <v>0</v>
      </c>
      <c r="P1" s="636" t="n">
        <f aca="false">'ALUMNAT 4t'!C119</f>
        <v>0</v>
      </c>
      <c r="Q1" s="706" t="n">
        <f aca="false">'ALUMNAT 4t'!C120</f>
        <v>0</v>
      </c>
      <c r="R1" s="636" t="n">
        <f aca="false">'ALUMNAT 4t'!C121</f>
        <v>0</v>
      </c>
      <c r="S1" s="706" t="n">
        <f aca="false">'ALUMNAT 4t'!C122</f>
        <v>0</v>
      </c>
      <c r="T1" s="636" t="n">
        <f aca="false">'ALUMNAT 4t'!C123</f>
        <v>0</v>
      </c>
      <c r="U1" s="706" t="n">
        <f aca="false">'ALUMNAT 4t'!C124</f>
        <v>0</v>
      </c>
      <c r="V1" s="636" t="n">
        <f aca="false">'ALUMNAT 4t'!C125</f>
        <v>0</v>
      </c>
      <c r="W1" s="706" t="n">
        <f aca="false">'ALUMNAT 4t'!C126</f>
        <v>0</v>
      </c>
      <c r="X1" s="636" t="n">
        <f aca="false">'ALUMNAT 4t'!C127</f>
        <v>0</v>
      </c>
      <c r="Y1" s="706" t="n">
        <f aca="false">'ALUMNAT 4t'!C128</f>
        <v>0</v>
      </c>
      <c r="Z1" s="636" t="n">
        <f aca="false">'ALUMNAT 4t'!C129</f>
        <v>0</v>
      </c>
      <c r="AA1" s="706" t="n">
        <f aca="false">'ALUMNAT 4t'!C130</f>
        <v>0</v>
      </c>
      <c r="AB1" s="636" t="n">
        <f aca="false">'ALUMNAT 4t'!C131</f>
        <v>0</v>
      </c>
      <c r="AC1" s="706" t="n">
        <f aca="false">'ALUMNAT 4t'!C132</f>
        <v>0</v>
      </c>
      <c r="AD1" s="636" t="n">
        <f aca="false">'ALUMNAT 4t'!C133</f>
        <v>0</v>
      </c>
      <c r="AE1" s="706" t="n">
        <f aca="false">'ALUMNAT 4t'!C134</f>
        <v>0</v>
      </c>
      <c r="AF1" s="636" t="n">
        <f aca="false">'ALUMNAT 4t'!C135</f>
        <v>0</v>
      </c>
      <c r="AG1" s="637"/>
    </row>
    <row r="2" customFormat="false" ht="24" hidden="false" customHeight="true" outlineLevel="0" collapsed="false">
      <c r="A2" s="634"/>
      <c r="B2" s="638" t="s">
        <v>458</v>
      </c>
      <c r="C2" s="635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7"/>
    </row>
    <row r="3" customFormat="false" ht="15.75" hidden="false" customHeight="false" outlineLevel="0" collapsed="false">
      <c r="A3" s="634"/>
      <c r="B3" s="639" t="s">
        <v>459</v>
      </c>
      <c r="C3" s="640" t="s">
        <v>460</v>
      </c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1"/>
      <c r="AF3" s="641"/>
      <c r="AG3" s="642"/>
    </row>
    <row r="4" customFormat="false" ht="15.75" hidden="false" customHeight="true" outlineLevel="0" collapsed="false">
      <c r="A4" s="643" t="s">
        <v>461</v>
      </c>
      <c r="B4" s="644" t="s">
        <v>452</v>
      </c>
      <c r="C4" s="620" t="n">
        <v>0</v>
      </c>
      <c r="D4" s="648" t="n">
        <v>4</v>
      </c>
      <c r="E4" s="647" t="n">
        <v>0</v>
      </c>
      <c r="F4" s="648" t="n">
        <v>4</v>
      </c>
      <c r="G4" s="647" t="n">
        <v>2</v>
      </c>
      <c r="H4" s="648" t="n">
        <v>4</v>
      </c>
      <c r="I4" s="647" t="n">
        <v>0</v>
      </c>
      <c r="J4" s="648" t="n">
        <v>4</v>
      </c>
      <c r="K4" s="647" t="n">
        <v>4</v>
      </c>
      <c r="L4" s="648" t="n">
        <v>2</v>
      </c>
      <c r="M4" s="647" t="n">
        <v>4</v>
      </c>
      <c r="N4" s="648" t="n">
        <v>4</v>
      </c>
      <c r="O4" s="647" t="n">
        <v>1</v>
      </c>
      <c r="P4" s="648" t="n">
        <v>3</v>
      </c>
      <c r="Q4" s="647" t="n">
        <v>4</v>
      </c>
      <c r="R4" s="648" t="n">
        <v>2</v>
      </c>
      <c r="S4" s="647" t="n">
        <v>4</v>
      </c>
      <c r="T4" s="648" t="n">
        <v>4</v>
      </c>
      <c r="U4" s="647" t="n">
        <v>2</v>
      </c>
      <c r="V4" s="648" t="n">
        <v>1</v>
      </c>
      <c r="W4" s="647" t="n">
        <v>3</v>
      </c>
      <c r="X4" s="648" t="n">
        <v>4</v>
      </c>
      <c r="Y4" s="647" t="n">
        <v>2</v>
      </c>
      <c r="Z4" s="648" t="n">
        <v>4</v>
      </c>
      <c r="AA4" s="647" t="n">
        <v>3</v>
      </c>
      <c r="AB4" s="648" t="n">
        <v>2</v>
      </c>
      <c r="AC4" s="647" t="n">
        <v>4</v>
      </c>
      <c r="AD4" s="648" t="n">
        <v>4</v>
      </c>
      <c r="AE4" s="647" t="n">
        <v>2</v>
      </c>
      <c r="AF4" s="648"/>
      <c r="AG4" s="647"/>
    </row>
    <row r="5" customFormat="false" ht="15.75" hidden="false" customHeight="false" outlineLevel="0" collapsed="false">
      <c r="A5" s="643"/>
      <c r="B5" s="621" t="s">
        <v>462</v>
      </c>
      <c r="C5" s="622" t="n">
        <v>1</v>
      </c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</row>
    <row r="6" customFormat="false" ht="15.75" hidden="false" customHeight="false" outlineLevel="0" collapsed="false">
      <c r="A6" s="643"/>
      <c r="B6" s="619" t="s">
        <v>463</v>
      </c>
      <c r="C6" s="620" t="n">
        <v>2</v>
      </c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8"/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648"/>
      <c r="Z6" s="648"/>
      <c r="AA6" s="648"/>
      <c r="AB6" s="648"/>
      <c r="AC6" s="648"/>
      <c r="AD6" s="648"/>
      <c r="AE6" s="648"/>
      <c r="AF6" s="648"/>
      <c r="AG6" s="648"/>
    </row>
    <row r="7" customFormat="false" ht="15.75" hidden="false" customHeight="false" outlineLevel="0" collapsed="false">
      <c r="A7" s="643"/>
      <c r="B7" s="621" t="s">
        <v>464</v>
      </c>
      <c r="C7" s="622" t="n">
        <v>3</v>
      </c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8"/>
    </row>
    <row r="8" customFormat="false" ht="15.75" hidden="false" customHeight="false" outlineLevel="0" collapsed="false">
      <c r="A8" s="643"/>
      <c r="B8" s="619" t="s">
        <v>465</v>
      </c>
      <c r="C8" s="620" t="n">
        <v>4</v>
      </c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</row>
    <row r="9" customFormat="false" ht="15.75" hidden="false" customHeight="true" outlineLevel="0" collapsed="false">
      <c r="A9" s="649" t="s">
        <v>466</v>
      </c>
      <c r="B9" s="612" t="s">
        <v>443</v>
      </c>
      <c r="C9" s="622" t="n">
        <v>0</v>
      </c>
      <c r="D9" s="645" t="n">
        <f aca="false">'Parcial 4t D'!E7</f>
        <v>2.666666667</v>
      </c>
      <c r="E9" s="646" t="n">
        <f aca="false">'Parcial 4t D'!F7</f>
        <v>0</v>
      </c>
      <c r="F9" s="645" t="n">
        <f aca="false">'Parcial 4t D'!G7</f>
        <v>3</v>
      </c>
      <c r="G9" s="646" t="n">
        <f aca="false">'Parcial 4t D'!H7</f>
        <v>2</v>
      </c>
      <c r="H9" s="645" t="n">
        <f aca="false">'Parcial 4t D'!I7</f>
        <v>3.333333333</v>
      </c>
      <c r="I9" s="646" t="n">
        <f aca="false">'Parcial 4t D'!J7</f>
        <v>0</v>
      </c>
      <c r="J9" s="645" t="n">
        <f aca="false">'Parcial 4t D'!K7</f>
        <v>3</v>
      </c>
      <c r="K9" s="646" t="n">
        <f aca="false">'Parcial 4t D'!L7</f>
        <v>3.333333333</v>
      </c>
      <c r="L9" s="645" t="n">
        <f aca="false">'Parcial 4t D'!M7</f>
        <v>2</v>
      </c>
      <c r="M9" s="646" t="n">
        <f aca="false">'Parcial 4t D'!N7</f>
        <v>3.666666667</v>
      </c>
      <c r="N9" s="645" t="n">
        <f aca="false">'Parcial 4t D'!O7</f>
        <v>3.666666667</v>
      </c>
      <c r="O9" s="646" t="n">
        <f aca="false">'Parcial 4t D'!P7</f>
        <v>2</v>
      </c>
      <c r="P9" s="645" t="n">
        <f aca="false">'Parcial 4t D'!Q7</f>
        <v>3</v>
      </c>
      <c r="Q9" s="646" t="n">
        <f aca="false">'Parcial 4t D'!R7</f>
        <v>3</v>
      </c>
      <c r="R9" s="645" t="n">
        <f aca="false">'Parcial 4t D'!S7</f>
        <v>2</v>
      </c>
      <c r="S9" s="646" t="n">
        <f aca="false">'Parcial 4t D'!T7</f>
        <v>3.333333333</v>
      </c>
      <c r="T9" s="645" t="n">
        <f aca="false">'Parcial 4t D'!U7</f>
        <v>3</v>
      </c>
      <c r="U9" s="646" t="n">
        <f aca="false">'Parcial 4t D'!V7</f>
        <v>2</v>
      </c>
      <c r="V9" s="645" t="n">
        <f aca="false">'Parcial 4t D'!W7</f>
        <v>1</v>
      </c>
      <c r="W9" s="646" t="n">
        <f aca="false">'Parcial 4t D'!X7</f>
        <v>2.333333333</v>
      </c>
      <c r="X9" s="645" t="n">
        <f aca="false">'Parcial 4t D'!Y7</f>
        <v>3.333333333</v>
      </c>
      <c r="Y9" s="646" t="n">
        <f aca="false">'Parcial 4t D'!Z7</f>
        <v>1.666666667</v>
      </c>
      <c r="Z9" s="645" t="n">
        <f aca="false">'Parcial 4t D'!AA7</f>
        <v>3</v>
      </c>
      <c r="AA9" s="646" t="n">
        <f aca="false">'Parcial 4t D'!AB7</f>
        <v>2.666666667</v>
      </c>
      <c r="AB9" s="645" t="n">
        <f aca="false">'Parcial 4t D'!AC7</f>
        <v>2</v>
      </c>
      <c r="AC9" s="646" t="n">
        <f aca="false">'Parcial 4t D'!AD7</f>
        <v>3</v>
      </c>
      <c r="AD9" s="645" t="n">
        <f aca="false">'Parcial 4t D'!AE7</f>
        <v>3.333333333</v>
      </c>
      <c r="AE9" s="646" t="n">
        <f aca="false">'Parcial 4t D'!AF7</f>
        <v>2</v>
      </c>
      <c r="AF9" s="652"/>
      <c r="AG9" s="651"/>
    </row>
    <row r="10" customFormat="false" ht="15.75" hidden="false" customHeight="false" outlineLevel="0" collapsed="false">
      <c r="A10" s="649"/>
      <c r="B10" s="619" t="s">
        <v>445</v>
      </c>
      <c r="C10" s="620" t="n">
        <v>1</v>
      </c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5"/>
      <c r="R10" s="645"/>
      <c r="S10" s="645"/>
      <c r="T10" s="645"/>
      <c r="U10" s="645"/>
      <c r="V10" s="645"/>
      <c r="W10" s="645"/>
      <c r="X10" s="645"/>
      <c r="Y10" s="645"/>
      <c r="Z10" s="645"/>
      <c r="AA10" s="645"/>
      <c r="AB10" s="645"/>
      <c r="AC10" s="645"/>
      <c r="AD10" s="645"/>
      <c r="AE10" s="645"/>
      <c r="AF10" s="645"/>
      <c r="AG10" s="645"/>
    </row>
    <row r="11" customFormat="false" ht="15.75" hidden="false" customHeight="false" outlineLevel="0" collapsed="false">
      <c r="A11" s="649"/>
      <c r="B11" s="621" t="s">
        <v>446</v>
      </c>
      <c r="C11" s="622" t="n">
        <v>2</v>
      </c>
      <c r="D11" s="645"/>
      <c r="E11" s="645"/>
      <c r="F11" s="645"/>
      <c r="G11" s="645"/>
      <c r="H11" s="645"/>
      <c r="I11" s="645"/>
      <c r="J11" s="645"/>
      <c r="K11" s="645"/>
      <c r="L11" s="645"/>
      <c r="M11" s="645"/>
      <c r="N11" s="645"/>
      <c r="O11" s="645"/>
      <c r="P11" s="645"/>
      <c r="Q11" s="645"/>
      <c r="R11" s="645"/>
      <c r="S11" s="645"/>
      <c r="T11" s="645"/>
      <c r="U11" s="645"/>
      <c r="V11" s="645"/>
      <c r="W11" s="645"/>
      <c r="X11" s="645"/>
      <c r="Y11" s="645"/>
      <c r="Z11" s="645"/>
      <c r="AA11" s="645"/>
      <c r="AB11" s="645"/>
      <c r="AC11" s="645"/>
      <c r="AD11" s="645"/>
      <c r="AE11" s="645"/>
      <c r="AF11" s="645"/>
      <c r="AG11" s="645"/>
    </row>
    <row r="12" customFormat="false" ht="15.75" hidden="false" customHeight="false" outlineLevel="0" collapsed="false">
      <c r="A12" s="649"/>
      <c r="B12" s="619" t="s">
        <v>448</v>
      </c>
      <c r="C12" s="620" t="n">
        <v>3</v>
      </c>
      <c r="D12" s="645"/>
      <c r="E12" s="645"/>
      <c r="F12" s="645"/>
      <c r="G12" s="645"/>
      <c r="H12" s="645"/>
      <c r="I12" s="645"/>
      <c r="J12" s="645"/>
      <c r="K12" s="645"/>
      <c r="L12" s="645"/>
      <c r="M12" s="645"/>
      <c r="N12" s="645"/>
      <c r="O12" s="645"/>
      <c r="P12" s="645"/>
      <c r="Q12" s="645"/>
      <c r="R12" s="645"/>
      <c r="S12" s="645"/>
      <c r="T12" s="645"/>
      <c r="U12" s="645"/>
      <c r="V12" s="645"/>
      <c r="W12" s="645"/>
      <c r="X12" s="645"/>
      <c r="Y12" s="645"/>
      <c r="Z12" s="645"/>
      <c r="AA12" s="645"/>
      <c r="AB12" s="645"/>
      <c r="AC12" s="645"/>
      <c r="AD12" s="645"/>
      <c r="AE12" s="645"/>
      <c r="AF12" s="645"/>
      <c r="AG12" s="645"/>
    </row>
    <row r="13" customFormat="false" ht="15.75" hidden="false" customHeight="false" outlineLevel="0" collapsed="false">
      <c r="A13" s="649"/>
      <c r="B13" s="621" t="s">
        <v>450</v>
      </c>
      <c r="C13" s="622" t="n">
        <v>4</v>
      </c>
      <c r="D13" s="645"/>
      <c r="E13" s="645"/>
      <c r="F13" s="645"/>
      <c r="G13" s="645"/>
      <c r="H13" s="645"/>
      <c r="I13" s="645"/>
      <c r="J13" s="645"/>
      <c r="K13" s="645"/>
      <c r="L13" s="645"/>
      <c r="M13" s="645"/>
      <c r="N13" s="645"/>
      <c r="O13" s="645"/>
      <c r="P13" s="645"/>
      <c r="Q13" s="645"/>
      <c r="R13" s="645"/>
      <c r="S13" s="645"/>
      <c r="T13" s="645"/>
      <c r="U13" s="645"/>
      <c r="V13" s="645"/>
      <c r="W13" s="645"/>
      <c r="X13" s="645"/>
      <c r="Y13" s="645"/>
      <c r="Z13" s="645"/>
      <c r="AA13" s="645"/>
      <c r="AB13" s="645"/>
      <c r="AC13" s="645"/>
      <c r="AD13" s="645"/>
      <c r="AE13" s="645"/>
      <c r="AF13" s="645"/>
      <c r="AG13" s="645"/>
    </row>
    <row r="14" customFormat="false" ht="15.75" hidden="false" customHeight="true" outlineLevel="0" collapsed="false">
      <c r="A14" s="643" t="s">
        <v>467</v>
      </c>
      <c r="B14" s="644" t="s">
        <v>452</v>
      </c>
      <c r="C14" s="620" t="n">
        <v>0</v>
      </c>
      <c r="D14" s="648" t="n">
        <v>3</v>
      </c>
      <c r="E14" s="647" t="n">
        <v>0</v>
      </c>
      <c r="F14" s="648" t="n">
        <v>2</v>
      </c>
      <c r="G14" s="647" t="n">
        <v>2</v>
      </c>
      <c r="H14" s="648" t="n">
        <v>4</v>
      </c>
      <c r="I14" s="647" t="n">
        <v>0</v>
      </c>
      <c r="J14" s="648" t="n">
        <v>2</v>
      </c>
      <c r="K14" s="647" t="n">
        <v>3</v>
      </c>
      <c r="L14" s="648" t="n">
        <v>2</v>
      </c>
      <c r="M14" s="647" t="n">
        <v>4</v>
      </c>
      <c r="N14" s="648" t="n">
        <v>4</v>
      </c>
      <c r="O14" s="647" t="n">
        <v>1</v>
      </c>
      <c r="P14" s="648" t="n">
        <v>4</v>
      </c>
      <c r="Q14" s="647" t="n">
        <v>4</v>
      </c>
      <c r="R14" s="648" t="n">
        <v>2</v>
      </c>
      <c r="S14" s="647" t="n">
        <v>3</v>
      </c>
      <c r="T14" s="648" t="n">
        <v>3</v>
      </c>
      <c r="U14" s="647" t="n">
        <v>2</v>
      </c>
      <c r="V14" s="648" t="n">
        <v>1</v>
      </c>
      <c r="W14" s="647" t="n">
        <v>2</v>
      </c>
      <c r="X14" s="648" t="n">
        <v>3</v>
      </c>
      <c r="Y14" s="647" t="n">
        <v>2</v>
      </c>
      <c r="Z14" s="648" t="n">
        <v>3</v>
      </c>
      <c r="AA14" s="647" t="n">
        <v>2</v>
      </c>
      <c r="AB14" s="648" t="n">
        <v>2</v>
      </c>
      <c r="AC14" s="647" t="n">
        <v>2</v>
      </c>
      <c r="AD14" s="648" t="n">
        <v>3</v>
      </c>
      <c r="AE14" s="647" t="n">
        <v>2</v>
      </c>
      <c r="AF14" s="648"/>
      <c r="AG14" s="647"/>
    </row>
    <row r="15" customFormat="false" ht="15.75" hidden="false" customHeight="false" outlineLevel="0" collapsed="false">
      <c r="A15" s="643"/>
      <c r="B15" s="621" t="s">
        <v>468</v>
      </c>
      <c r="C15" s="622" t="n">
        <v>1</v>
      </c>
      <c r="D15" s="648"/>
      <c r="E15" s="648"/>
      <c r="F15" s="648"/>
      <c r="G15" s="648"/>
      <c r="H15" s="648"/>
      <c r="I15" s="648"/>
      <c r="J15" s="648"/>
      <c r="K15" s="648"/>
      <c r="L15" s="648"/>
      <c r="M15" s="648"/>
      <c r="N15" s="648"/>
      <c r="O15" s="648"/>
      <c r="P15" s="648"/>
      <c r="Q15" s="648"/>
      <c r="R15" s="648"/>
      <c r="S15" s="648"/>
      <c r="T15" s="648"/>
      <c r="U15" s="648"/>
      <c r="V15" s="648"/>
      <c r="W15" s="648"/>
      <c r="X15" s="648"/>
      <c r="Y15" s="648"/>
      <c r="Z15" s="648"/>
      <c r="AA15" s="648"/>
      <c r="AB15" s="648"/>
      <c r="AC15" s="648"/>
      <c r="AD15" s="648"/>
      <c r="AE15" s="648"/>
      <c r="AF15" s="648"/>
      <c r="AG15" s="648"/>
    </row>
    <row r="16" customFormat="false" ht="15.75" hidden="false" customHeight="false" outlineLevel="0" collapsed="false">
      <c r="A16" s="643"/>
      <c r="B16" s="619" t="s">
        <v>469</v>
      </c>
      <c r="C16" s="620" t="n">
        <v>2</v>
      </c>
      <c r="D16" s="648"/>
      <c r="E16" s="648"/>
      <c r="F16" s="648"/>
      <c r="G16" s="648"/>
      <c r="H16" s="648"/>
      <c r="I16" s="648"/>
      <c r="J16" s="648"/>
      <c r="K16" s="648"/>
      <c r="L16" s="648"/>
      <c r="M16" s="648"/>
      <c r="N16" s="648"/>
      <c r="O16" s="648"/>
      <c r="P16" s="648"/>
      <c r="Q16" s="648"/>
      <c r="R16" s="648"/>
      <c r="S16" s="648"/>
      <c r="T16" s="648"/>
      <c r="U16" s="648"/>
      <c r="V16" s="648"/>
      <c r="W16" s="648"/>
      <c r="X16" s="648"/>
      <c r="Y16" s="648"/>
      <c r="Z16" s="648"/>
      <c r="AA16" s="648"/>
      <c r="AB16" s="648"/>
      <c r="AC16" s="648"/>
      <c r="AD16" s="648"/>
      <c r="AE16" s="648"/>
      <c r="AF16" s="648"/>
      <c r="AG16" s="648"/>
    </row>
    <row r="17" customFormat="false" ht="15.75" hidden="false" customHeight="false" outlineLevel="0" collapsed="false">
      <c r="A17" s="643"/>
      <c r="B17" s="621" t="s">
        <v>470</v>
      </c>
      <c r="C17" s="622" t="n">
        <v>3</v>
      </c>
      <c r="D17" s="648"/>
      <c r="E17" s="648"/>
      <c r="F17" s="648"/>
      <c r="G17" s="648"/>
      <c r="H17" s="648"/>
      <c r="I17" s="648"/>
      <c r="J17" s="648"/>
      <c r="K17" s="648"/>
      <c r="L17" s="648"/>
      <c r="M17" s="648"/>
      <c r="N17" s="648"/>
      <c r="O17" s="648"/>
      <c r="P17" s="648"/>
      <c r="Q17" s="648"/>
      <c r="R17" s="648"/>
      <c r="S17" s="648"/>
      <c r="T17" s="648"/>
      <c r="U17" s="648"/>
      <c r="V17" s="648"/>
      <c r="W17" s="648"/>
      <c r="X17" s="648"/>
      <c r="Y17" s="648"/>
      <c r="Z17" s="648"/>
      <c r="AA17" s="648"/>
      <c r="AB17" s="648"/>
      <c r="AC17" s="648"/>
      <c r="AD17" s="648"/>
      <c r="AE17" s="648"/>
      <c r="AF17" s="648"/>
      <c r="AG17" s="648"/>
    </row>
    <row r="18" customFormat="false" ht="15.75" hidden="false" customHeight="false" outlineLevel="0" collapsed="false">
      <c r="A18" s="643"/>
      <c r="B18" s="619" t="s">
        <v>471</v>
      </c>
      <c r="C18" s="620" t="n">
        <v>4</v>
      </c>
      <c r="D18" s="648"/>
      <c r="E18" s="648"/>
      <c r="F18" s="648"/>
      <c r="G18" s="648"/>
      <c r="H18" s="648"/>
      <c r="I18" s="648"/>
      <c r="J18" s="648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48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8"/>
    </row>
    <row r="19" customFormat="false" ht="15.75" hidden="false" customHeight="true" outlineLevel="0" collapsed="false">
      <c r="A19" s="649" t="s">
        <v>472</v>
      </c>
      <c r="B19" s="612" t="s">
        <v>452</v>
      </c>
      <c r="C19" s="622" t="n">
        <v>0</v>
      </c>
      <c r="D19" s="645" t="n">
        <f aca="false">'Parcial 4t D'!E13</f>
        <v>2.333333333</v>
      </c>
      <c r="E19" s="646" t="n">
        <f aca="false">'Parcial 4t D'!F13</f>
        <v>0</v>
      </c>
      <c r="F19" s="645" t="n">
        <f aca="false">'Parcial 4t D'!G13</f>
        <v>2.666666667</v>
      </c>
      <c r="G19" s="646" t="n">
        <f aca="false">'Parcial 4t D'!H13</f>
        <v>2</v>
      </c>
      <c r="H19" s="645" t="n">
        <f aca="false">'Parcial 4t D'!I13</f>
        <v>4</v>
      </c>
      <c r="I19" s="646" t="n">
        <f aca="false">'Parcial 4t D'!J13</f>
        <v>0</v>
      </c>
      <c r="J19" s="645" t="n">
        <f aca="false">'Parcial 4t D'!K13</f>
        <v>3</v>
      </c>
      <c r="K19" s="646" t="n">
        <f aca="false">'Parcial 4t D'!L13</f>
        <v>4</v>
      </c>
      <c r="L19" s="645" t="n">
        <f aca="false">'Parcial 4t D'!M13</f>
        <v>2</v>
      </c>
      <c r="M19" s="646" t="n">
        <f aca="false">'Parcial 4t D'!N13</f>
        <v>4</v>
      </c>
      <c r="N19" s="645" t="n">
        <f aca="false">'Parcial 4t D'!O13</f>
        <v>4</v>
      </c>
      <c r="O19" s="646" t="n">
        <f aca="false">'Parcial 4t D'!P13</f>
        <v>1.333333333</v>
      </c>
      <c r="P19" s="645" t="n">
        <f aca="false">'Parcial 4t D'!Q13</f>
        <v>2.333333333</v>
      </c>
      <c r="Q19" s="646" t="n">
        <f aca="false">'Parcial 4t D'!R13</f>
        <v>3</v>
      </c>
      <c r="R19" s="645" t="n">
        <f aca="false">'Parcial 4t D'!S13</f>
        <v>2</v>
      </c>
      <c r="S19" s="646" t="n">
        <f aca="false">'Parcial 4t D'!T13</f>
        <v>3.333333333</v>
      </c>
      <c r="T19" s="645" t="n">
        <f aca="false">'Parcial 4t D'!U13</f>
        <v>3</v>
      </c>
      <c r="U19" s="646" t="n">
        <f aca="false">'Parcial 4t D'!V13</f>
        <v>2</v>
      </c>
      <c r="V19" s="645" t="n">
        <f aca="false">'Parcial 4t D'!W13</f>
        <v>1.333333333</v>
      </c>
      <c r="W19" s="646" t="n">
        <f aca="false">'Parcial 4t D'!X13</f>
        <v>2.333333333</v>
      </c>
      <c r="X19" s="645" t="n">
        <f aca="false">'Parcial 4t D'!Y13</f>
        <v>4</v>
      </c>
      <c r="Y19" s="646" t="n">
        <f aca="false">'Parcial 4t D'!Z13</f>
        <v>1</v>
      </c>
      <c r="Z19" s="645" t="n">
        <f aca="false">'Parcial 4t D'!AA13</f>
        <v>3.333333333</v>
      </c>
      <c r="AA19" s="646" t="n">
        <f aca="false">'Parcial 4t D'!AB13</f>
        <v>2.666666667</v>
      </c>
      <c r="AB19" s="645" t="n">
        <f aca="false">'Parcial 4t D'!AC13</f>
        <v>2</v>
      </c>
      <c r="AC19" s="646" t="n">
        <f aca="false">'Parcial 4t D'!AD13</f>
        <v>3</v>
      </c>
      <c r="AD19" s="645" t="n">
        <f aca="false">'Parcial 4t D'!AE13</f>
        <v>3.666666667</v>
      </c>
      <c r="AE19" s="646" t="n">
        <f aca="false">'Parcial 4t D'!AF13</f>
        <v>2</v>
      </c>
      <c r="AF19" s="652"/>
      <c r="AG19" s="651"/>
    </row>
    <row r="20" customFormat="false" ht="15.75" hidden="false" customHeight="false" outlineLevel="0" collapsed="false">
      <c r="A20" s="649"/>
      <c r="B20" s="619" t="s">
        <v>453</v>
      </c>
      <c r="C20" s="620" t="n">
        <v>1</v>
      </c>
      <c r="D20" s="645"/>
      <c r="E20" s="645"/>
      <c r="F20" s="645"/>
      <c r="G20" s="645"/>
      <c r="H20" s="645"/>
      <c r="I20" s="645"/>
      <c r="J20" s="645"/>
      <c r="K20" s="645"/>
      <c r="L20" s="645"/>
      <c r="M20" s="645"/>
      <c r="N20" s="645"/>
      <c r="O20" s="645"/>
      <c r="P20" s="645"/>
      <c r="Q20" s="645"/>
      <c r="R20" s="645"/>
      <c r="S20" s="645"/>
      <c r="T20" s="645"/>
      <c r="U20" s="645"/>
      <c r="V20" s="645"/>
      <c r="W20" s="645"/>
      <c r="X20" s="645"/>
      <c r="Y20" s="645"/>
      <c r="Z20" s="645"/>
      <c r="AA20" s="645"/>
      <c r="AB20" s="645"/>
      <c r="AC20" s="645"/>
      <c r="AD20" s="645"/>
      <c r="AE20" s="645"/>
      <c r="AF20" s="645"/>
      <c r="AG20" s="645"/>
    </row>
    <row r="21" customFormat="false" ht="15.75" hidden="false" customHeight="false" outlineLevel="0" collapsed="false">
      <c r="A21" s="649"/>
      <c r="B21" s="621" t="s">
        <v>454</v>
      </c>
      <c r="C21" s="622" t="n">
        <v>2</v>
      </c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645"/>
      <c r="AB21" s="645"/>
      <c r="AC21" s="645"/>
      <c r="AD21" s="645"/>
      <c r="AE21" s="645"/>
      <c r="AF21" s="645"/>
      <c r="AG21" s="645"/>
    </row>
    <row r="22" customFormat="false" ht="15.75" hidden="false" customHeight="false" outlineLevel="0" collapsed="false">
      <c r="A22" s="649"/>
      <c r="B22" s="619" t="s">
        <v>455</v>
      </c>
      <c r="C22" s="620" t="n">
        <v>3</v>
      </c>
      <c r="D22" s="645"/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645"/>
      <c r="U22" s="645"/>
      <c r="V22" s="645"/>
      <c r="W22" s="645"/>
      <c r="X22" s="645"/>
      <c r="Y22" s="645"/>
      <c r="Z22" s="645"/>
      <c r="AA22" s="645"/>
      <c r="AB22" s="645"/>
      <c r="AC22" s="645"/>
      <c r="AD22" s="645"/>
      <c r="AE22" s="645"/>
      <c r="AF22" s="645"/>
      <c r="AG22" s="645"/>
    </row>
    <row r="23" customFormat="false" ht="15.75" hidden="false" customHeight="false" outlineLevel="0" collapsed="false">
      <c r="A23" s="649"/>
      <c r="B23" s="621" t="s">
        <v>456</v>
      </c>
      <c r="C23" s="622" t="n">
        <v>4</v>
      </c>
      <c r="D23" s="645"/>
      <c r="E23" s="645"/>
      <c r="F23" s="645"/>
      <c r="G23" s="645"/>
      <c r="H23" s="645"/>
      <c r="I23" s="645"/>
      <c r="J23" s="645"/>
      <c r="K23" s="645"/>
      <c r="L23" s="645"/>
      <c r="M23" s="645"/>
      <c r="N23" s="645"/>
      <c r="O23" s="645"/>
      <c r="P23" s="645"/>
      <c r="Q23" s="645"/>
      <c r="R23" s="645"/>
      <c r="S23" s="645"/>
      <c r="T23" s="645"/>
      <c r="U23" s="645"/>
      <c r="V23" s="645"/>
      <c r="W23" s="645"/>
      <c r="X23" s="645"/>
      <c r="Y23" s="645"/>
      <c r="Z23" s="645"/>
      <c r="AA23" s="645"/>
      <c r="AB23" s="645"/>
      <c r="AC23" s="645"/>
      <c r="AD23" s="645"/>
      <c r="AE23" s="645"/>
      <c r="AF23" s="645"/>
      <c r="AG23" s="645"/>
    </row>
    <row r="24" customFormat="false" ht="15.75" hidden="true" customHeight="true" outlineLevel="0" collapsed="false">
      <c r="A24" s="643" t="s">
        <v>473</v>
      </c>
      <c r="B24" s="644" t="s">
        <v>452</v>
      </c>
      <c r="C24" s="620" t="n">
        <v>0</v>
      </c>
      <c r="D24" s="648"/>
      <c r="E24" s="647"/>
      <c r="F24" s="648"/>
      <c r="G24" s="647"/>
      <c r="H24" s="648"/>
      <c r="I24" s="647"/>
      <c r="J24" s="648"/>
      <c r="K24" s="647"/>
      <c r="L24" s="648"/>
      <c r="M24" s="647"/>
      <c r="N24" s="648"/>
      <c r="O24" s="647"/>
      <c r="P24" s="648"/>
      <c r="Q24" s="647"/>
      <c r="R24" s="648"/>
      <c r="S24" s="647"/>
      <c r="T24" s="648"/>
      <c r="U24" s="647"/>
      <c r="V24" s="648"/>
      <c r="W24" s="647"/>
      <c r="X24" s="648"/>
      <c r="Y24" s="647"/>
      <c r="Z24" s="648"/>
      <c r="AA24" s="647"/>
      <c r="AB24" s="648"/>
      <c r="AC24" s="647"/>
      <c r="AD24" s="648"/>
      <c r="AE24" s="647"/>
      <c r="AF24" s="648"/>
      <c r="AG24" s="647"/>
    </row>
    <row r="25" customFormat="false" ht="15.75" hidden="true" customHeight="false" outlineLevel="0" collapsed="false">
      <c r="A25" s="643"/>
      <c r="B25" s="621" t="s">
        <v>474</v>
      </c>
      <c r="C25" s="622" t="n">
        <v>1</v>
      </c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8"/>
      <c r="AG25" s="648"/>
    </row>
    <row r="26" customFormat="false" ht="15.75" hidden="true" customHeight="false" outlineLevel="0" collapsed="false">
      <c r="A26" s="643"/>
      <c r="B26" s="619" t="s">
        <v>475</v>
      </c>
      <c r="C26" s="620" t="n">
        <v>2</v>
      </c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</row>
    <row r="27" customFormat="false" ht="15.75" hidden="true" customHeight="false" outlineLevel="0" collapsed="false">
      <c r="A27" s="643"/>
      <c r="B27" s="621" t="s">
        <v>476</v>
      </c>
      <c r="C27" s="622" t="n">
        <v>3</v>
      </c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</row>
    <row r="28" customFormat="false" ht="15.75" hidden="true" customHeight="false" outlineLevel="0" collapsed="false">
      <c r="A28" s="643"/>
      <c r="B28" s="619" t="s">
        <v>477</v>
      </c>
      <c r="C28" s="620" t="n">
        <v>4</v>
      </c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8"/>
      <c r="AG28" s="648"/>
    </row>
    <row r="29" customFormat="false" ht="15.75" hidden="false" customHeight="true" outlineLevel="0" collapsed="false">
      <c r="A29" s="649" t="s">
        <v>478</v>
      </c>
      <c r="B29" s="612" t="s">
        <v>452</v>
      </c>
      <c r="C29" s="622" t="n">
        <v>0</v>
      </c>
      <c r="D29" s="652" t="n">
        <v>2</v>
      </c>
      <c r="E29" s="651" t="n">
        <v>0</v>
      </c>
      <c r="F29" s="652" t="n">
        <v>3</v>
      </c>
      <c r="G29" s="651" t="n">
        <v>2</v>
      </c>
      <c r="H29" s="652" t="n">
        <v>4</v>
      </c>
      <c r="I29" s="651" t="n">
        <v>0</v>
      </c>
      <c r="J29" s="652" t="n">
        <v>2</v>
      </c>
      <c r="K29" s="651" t="n">
        <v>3</v>
      </c>
      <c r="L29" s="652" t="n">
        <v>2</v>
      </c>
      <c r="M29" s="651" t="n">
        <v>4</v>
      </c>
      <c r="N29" s="652" t="n">
        <v>4</v>
      </c>
      <c r="O29" s="651" t="n">
        <v>1</v>
      </c>
      <c r="P29" s="652" t="n">
        <v>4</v>
      </c>
      <c r="Q29" s="651" t="n">
        <v>4</v>
      </c>
      <c r="R29" s="652" t="n">
        <v>2</v>
      </c>
      <c r="S29" s="651" t="n">
        <v>3</v>
      </c>
      <c r="T29" s="652" t="n">
        <v>3</v>
      </c>
      <c r="U29" s="651" t="n">
        <v>2</v>
      </c>
      <c r="V29" s="652" t="n">
        <v>1</v>
      </c>
      <c r="W29" s="651" t="n">
        <v>2</v>
      </c>
      <c r="X29" s="652" t="n">
        <v>4</v>
      </c>
      <c r="Y29" s="651" t="n">
        <v>2</v>
      </c>
      <c r="Z29" s="652" t="n">
        <v>3</v>
      </c>
      <c r="AA29" s="651" t="n">
        <v>2</v>
      </c>
      <c r="AB29" s="652" t="n">
        <v>2</v>
      </c>
      <c r="AC29" s="651" t="n">
        <v>2</v>
      </c>
      <c r="AD29" s="652" t="n">
        <v>3</v>
      </c>
      <c r="AE29" s="651" t="n">
        <v>2</v>
      </c>
      <c r="AF29" s="652"/>
      <c r="AG29" s="651"/>
    </row>
    <row r="30" customFormat="false" ht="15.75" hidden="false" customHeight="false" outlineLevel="0" collapsed="false">
      <c r="A30" s="649"/>
      <c r="B30" s="619" t="s">
        <v>479</v>
      </c>
      <c r="C30" s="620" t="n">
        <v>1</v>
      </c>
      <c r="D30" s="652"/>
      <c r="E30" s="652"/>
      <c r="F30" s="652"/>
      <c r="G30" s="652"/>
      <c r="H30" s="652"/>
      <c r="I30" s="652"/>
      <c r="J30" s="652"/>
      <c r="K30" s="652"/>
      <c r="L30" s="652"/>
      <c r="M30" s="652"/>
      <c r="N30" s="652"/>
      <c r="O30" s="652"/>
      <c r="P30" s="652"/>
      <c r="Q30" s="652"/>
      <c r="R30" s="652"/>
      <c r="S30" s="652"/>
      <c r="T30" s="652"/>
      <c r="U30" s="652"/>
      <c r="V30" s="652"/>
      <c r="W30" s="652"/>
      <c r="X30" s="652"/>
      <c r="Y30" s="652"/>
      <c r="Z30" s="652"/>
      <c r="AA30" s="652"/>
      <c r="AB30" s="652"/>
      <c r="AC30" s="652"/>
      <c r="AD30" s="652"/>
      <c r="AE30" s="652"/>
      <c r="AF30" s="652"/>
      <c r="AG30" s="652"/>
    </row>
    <row r="31" customFormat="false" ht="15.75" hidden="false" customHeight="false" outlineLevel="0" collapsed="false">
      <c r="A31" s="649"/>
      <c r="B31" s="621" t="s">
        <v>480</v>
      </c>
      <c r="C31" s="622" t="n">
        <v>2</v>
      </c>
      <c r="D31" s="652"/>
      <c r="E31" s="652"/>
      <c r="F31" s="652"/>
      <c r="G31" s="652"/>
      <c r="H31" s="652"/>
      <c r="I31" s="652"/>
      <c r="J31" s="652"/>
      <c r="K31" s="652"/>
      <c r="L31" s="652"/>
      <c r="M31" s="652"/>
      <c r="N31" s="652"/>
      <c r="O31" s="652"/>
      <c r="P31" s="652"/>
      <c r="Q31" s="652"/>
      <c r="R31" s="652"/>
      <c r="S31" s="652"/>
      <c r="T31" s="652"/>
      <c r="U31" s="652"/>
      <c r="V31" s="652"/>
      <c r="W31" s="652"/>
      <c r="X31" s="652"/>
      <c r="Y31" s="652"/>
      <c r="Z31" s="652"/>
      <c r="AA31" s="652"/>
      <c r="AB31" s="652"/>
      <c r="AC31" s="652"/>
      <c r="AD31" s="652"/>
      <c r="AE31" s="652"/>
      <c r="AF31" s="652"/>
      <c r="AG31" s="652"/>
    </row>
    <row r="32" customFormat="false" ht="15.75" hidden="false" customHeight="false" outlineLevel="0" collapsed="false">
      <c r="A32" s="649"/>
      <c r="B32" s="619" t="s">
        <v>481</v>
      </c>
      <c r="C32" s="620" t="n">
        <v>3</v>
      </c>
      <c r="D32" s="652"/>
      <c r="E32" s="652"/>
      <c r="F32" s="652"/>
      <c r="G32" s="652"/>
      <c r="H32" s="652"/>
      <c r="I32" s="652"/>
      <c r="J32" s="652"/>
      <c r="K32" s="652"/>
      <c r="L32" s="652"/>
      <c r="M32" s="652"/>
      <c r="N32" s="652"/>
      <c r="O32" s="652"/>
      <c r="P32" s="652"/>
      <c r="Q32" s="652"/>
      <c r="R32" s="652"/>
      <c r="S32" s="652"/>
      <c r="T32" s="652"/>
      <c r="U32" s="652"/>
      <c r="V32" s="652"/>
      <c r="W32" s="652"/>
      <c r="X32" s="652"/>
      <c r="Y32" s="652"/>
      <c r="Z32" s="652"/>
      <c r="AA32" s="652"/>
      <c r="AB32" s="652"/>
      <c r="AC32" s="652"/>
      <c r="AD32" s="652"/>
      <c r="AE32" s="652"/>
      <c r="AF32" s="652"/>
      <c r="AG32" s="652"/>
    </row>
    <row r="33" customFormat="false" ht="15.75" hidden="false" customHeight="false" outlineLevel="0" collapsed="false">
      <c r="A33" s="649"/>
      <c r="B33" s="621" t="s">
        <v>482</v>
      </c>
      <c r="C33" s="622" t="n">
        <v>4</v>
      </c>
      <c r="D33" s="652"/>
      <c r="E33" s="652"/>
      <c r="F33" s="652"/>
      <c r="G33" s="652"/>
      <c r="H33" s="652"/>
      <c r="I33" s="652"/>
      <c r="J33" s="652"/>
      <c r="K33" s="652"/>
      <c r="L33" s="652"/>
      <c r="M33" s="652"/>
      <c r="N33" s="652"/>
      <c r="O33" s="652"/>
      <c r="P33" s="652"/>
      <c r="Q33" s="652"/>
      <c r="R33" s="652"/>
      <c r="S33" s="652"/>
      <c r="T33" s="652"/>
      <c r="U33" s="652"/>
      <c r="V33" s="652"/>
      <c r="W33" s="652"/>
      <c r="X33" s="652"/>
      <c r="Y33" s="652"/>
      <c r="Z33" s="652"/>
      <c r="AA33" s="652"/>
      <c r="AB33" s="652"/>
      <c r="AC33" s="652"/>
      <c r="AD33" s="652"/>
      <c r="AE33" s="652"/>
      <c r="AF33" s="652"/>
      <c r="AG33" s="652"/>
    </row>
    <row r="34" customFormat="false" ht="15.75" hidden="false" customHeight="false" outlineLevel="0" collapsed="false">
      <c r="A34" s="654"/>
      <c r="B34" s="655" t="s">
        <v>483</v>
      </c>
      <c r="C34" s="656"/>
      <c r="D34" s="657" t="n">
        <f aca="false">AVERAGE(D4:D33)*10/4</f>
        <v>7</v>
      </c>
      <c r="E34" s="657" t="n">
        <f aca="false">AVERAGE(E4:E33)*10/4</f>
        <v>0</v>
      </c>
      <c r="F34" s="657" t="n">
        <f aca="false">AVERAGE(F4:F33)*10/4</f>
        <v>7.3333333335</v>
      </c>
      <c r="G34" s="657" t="n">
        <f aca="false">AVERAGE(G4:G33)*10/4</f>
        <v>5</v>
      </c>
      <c r="H34" s="657" t="n">
        <f aca="false">AVERAGE(H4:H33)*10/4</f>
        <v>9.6666666665</v>
      </c>
      <c r="I34" s="657" t="n">
        <f aca="false">AVERAGE(I4:I33)*10/4</f>
        <v>0</v>
      </c>
      <c r="J34" s="657" t="n">
        <f aca="false">AVERAGE(J4:J33)*10/4</f>
        <v>7</v>
      </c>
      <c r="K34" s="657" t="n">
        <f aca="false">AVERAGE(K4:K33)*10/4</f>
        <v>8.6666666665</v>
      </c>
      <c r="L34" s="657" t="n">
        <f aca="false">AVERAGE(L4:L33)*10/4</f>
        <v>5</v>
      </c>
      <c r="M34" s="657" t="n">
        <f aca="false">AVERAGE(M4:M33)*10/4</f>
        <v>9.8333333335</v>
      </c>
      <c r="N34" s="657" t="n">
        <f aca="false">AVERAGE(N4:N33)*10/4</f>
        <v>9.8333333335</v>
      </c>
      <c r="O34" s="657" t="n">
        <f aca="false">AVERAGE(O4:O33)*10/4</f>
        <v>3.1666666665</v>
      </c>
      <c r="P34" s="657" t="n">
        <f aca="false">AVERAGE(P4:P33)*10/4</f>
        <v>8.1666666665</v>
      </c>
      <c r="Q34" s="657" t="n">
        <f aca="false">AVERAGE(Q4:Q33)*10/4</f>
        <v>9</v>
      </c>
      <c r="R34" s="657" t="n">
        <f aca="false">AVERAGE(R4:R33)*10/4</f>
        <v>5</v>
      </c>
      <c r="S34" s="657" t="n">
        <f aca="false">AVERAGE(S4:S33)*10/4</f>
        <v>8.333333333</v>
      </c>
      <c r="T34" s="657" t="n">
        <f aca="false">AVERAGE(T4:T33)*10/4</f>
        <v>8</v>
      </c>
      <c r="U34" s="657" t="n">
        <f aca="false">AVERAGE(U4:U33)*10/4</f>
        <v>5</v>
      </c>
      <c r="V34" s="657" t="n">
        <f aca="false">AVERAGE(V4:V33)*10/4</f>
        <v>2.6666666665</v>
      </c>
      <c r="W34" s="657" t="n">
        <f aca="false">AVERAGE(W4:W33)*10/4</f>
        <v>5.833333333</v>
      </c>
      <c r="X34" s="657" t="n">
        <f aca="false">AVERAGE(X4:X33)*10/4</f>
        <v>9.1666666665</v>
      </c>
      <c r="Y34" s="657" t="n">
        <f aca="false">AVERAGE(Y4:Y33)*10/4</f>
        <v>4.3333333335</v>
      </c>
      <c r="Z34" s="657" t="n">
        <f aca="false">AVERAGE(Z4:Z33)*10/4</f>
        <v>8.1666666665</v>
      </c>
      <c r="AA34" s="657" t="n">
        <f aca="false">AVERAGE(AA4:AA33)*10/4</f>
        <v>6.166666667</v>
      </c>
      <c r="AB34" s="657" t="n">
        <f aca="false">AVERAGE(AB4:AB33)*10/4</f>
        <v>5</v>
      </c>
      <c r="AC34" s="657" t="n">
        <f aca="false">AVERAGE(AC4:AC33)*10/4</f>
        <v>7</v>
      </c>
      <c r="AD34" s="657" t="n">
        <f aca="false">AVERAGE(AD4:AD33)*10/4</f>
        <v>8.5</v>
      </c>
      <c r="AE34" s="657" t="n">
        <f aca="false">AVERAGE(AE4:AE33)*10/4</f>
        <v>5</v>
      </c>
      <c r="AF34" s="657" t="e">
        <f aca="false">AVERAGE(AF4:AF33)*10/4</f>
        <v>#DIV/0!</v>
      </c>
      <c r="AG34" s="658"/>
    </row>
    <row r="35" customFormat="false" ht="387.75" hidden="false" customHeight="true" outlineLevel="0" collapsed="false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</row>
    <row r="36" customFormat="false" ht="15.75" hidden="false" customHeight="false" outlineLevel="0" collapsed="false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</row>
  </sheetData>
  <mergeCells count="218">
    <mergeCell ref="A1:A3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D3:AF3"/>
    <mergeCell ref="A4:A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M4:M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  <mergeCell ref="Y4:Y8"/>
    <mergeCell ref="Z4:Z8"/>
    <mergeCell ref="AA4:AA8"/>
    <mergeCell ref="AB4:AB8"/>
    <mergeCell ref="AC4:AC8"/>
    <mergeCell ref="AD4:AD8"/>
    <mergeCell ref="AE4:AE8"/>
    <mergeCell ref="AF4:AF8"/>
    <mergeCell ref="AG4:AG8"/>
    <mergeCell ref="A9:A13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M9:M13"/>
    <mergeCell ref="N9:N13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AA9:AA13"/>
    <mergeCell ref="AB9:AB13"/>
    <mergeCell ref="AC9:AC13"/>
    <mergeCell ref="AD9:AD13"/>
    <mergeCell ref="AE9:AE13"/>
    <mergeCell ref="AF9:AF13"/>
    <mergeCell ref="AG9:AG13"/>
    <mergeCell ref="A14:A18"/>
    <mergeCell ref="D14:D18"/>
    <mergeCell ref="E14:E18"/>
    <mergeCell ref="F14:F18"/>
    <mergeCell ref="G14:G18"/>
    <mergeCell ref="H14:H18"/>
    <mergeCell ref="I14:I18"/>
    <mergeCell ref="J14:J18"/>
    <mergeCell ref="K14:K18"/>
    <mergeCell ref="L14:L18"/>
    <mergeCell ref="M14:M18"/>
    <mergeCell ref="N14:N18"/>
    <mergeCell ref="O14:O18"/>
    <mergeCell ref="P14:P18"/>
    <mergeCell ref="Q14:Q18"/>
    <mergeCell ref="R14:R18"/>
    <mergeCell ref="S14:S18"/>
    <mergeCell ref="T14:T18"/>
    <mergeCell ref="U14:U18"/>
    <mergeCell ref="V14:V18"/>
    <mergeCell ref="W14:W18"/>
    <mergeCell ref="X14:X18"/>
    <mergeCell ref="Y14:Y18"/>
    <mergeCell ref="Z14:Z18"/>
    <mergeCell ref="AA14:AA18"/>
    <mergeCell ref="AB14:AB18"/>
    <mergeCell ref="AC14:AC18"/>
    <mergeCell ref="AD14:AD18"/>
    <mergeCell ref="AE14:AE18"/>
    <mergeCell ref="AF14:AF18"/>
    <mergeCell ref="AG14:AG18"/>
    <mergeCell ref="A19:A23"/>
    <mergeCell ref="D19:D23"/>
    <mergeCell ref="E19:E23"/>
    <mergeCell ref="F19:F23"/>
    <mergeCell ref="G19:G23"/>
    <mergeCell ref="H19:H23"/>
    <mergeCell ref="I19:I23"/>
    <mergeCell ref="J19:J23"/>
    <mergeCell ref="K19:K23"/>
    <mergeCell ref="L19:L23"/>
    <mergeCell ref="M19:M23"/>
    <mergeCell ref="N19:N23"/>
    <mergeCell ref="O19:O23"/>
    <mergeCell ref="P19:P23"/>
    <mergeCell ref="Q19:Q23"/>
    <mergeCell ref="R19:R23"/>
    <mergeCell ref="S19:S23"/>
    <mergeCell ref="T19:T23"/>
    <mergeCell ref="U19:U23"/>
    <mergeCell ref="V19:V23"/>
    <mergeCell ref="W19:W23"/>
    <mergeCell ref="X19:X23"/>
    <mergeCell ref="Y19:Y23"/>
    <mergeCell ref="Z19:Z23"/>
    <mergeCell ref="AA19:AA23"/>
    <mergeCell ref="AB19:AB23"/>
    <mergeCell ref="AC19:AC23"/>
    <mergeCell ref="AD19:AD23"/>
    <mergeCell ref="AE19:AE23"/>
    <mergeCell ref="AF19:AF23"/>
    <mergeCell ref="AG19:AG23"/>
    <mergeCell ref="A24:A28"/>
    <mergeCell ref="D24:D28"/>
    <mergeCell ref="E24:E28"/>
    <mergeCell ref="F24:F28"/>
    <mergeCell ref="G24:G28"/>
    <mergeCell ref="H24:H28"/>
    <mergeCell ref="I24:I28"/>
    <mergeCell ref="J24:J28"/>
    <mergeCell ref="K24:K28"/>
    <mergeCell ref="L24:L28"/>
    <mergeCell ref="M24:M28"/>
    <mergeCell ref="N24:N28"/>
    <mergeCell ref="O24:O28"/>
    <mergeCell ref="P24:P28"/>
    <mergeCell ref="Q24:Q28"/>
    <mergeCell ref="R24:R28"/>
    <mergeCell ref="S24:S28"/>
    <mergeCell ref="T24:T28"/>
    <mergeCell ref="U24:U28"/>
    <mergeCell ref="V24:V28"/>
    <mergeCell ref="W24:W28"/>
    <mergeCell ref="X24:X28"/>
    <mergeCell ref="Y24:Y28"/>
    <mergeCell ref="Z24:Z28"/>
    <mergeCell ref="AA24:AA28"/>
    <mergeCell ref="AB24:AB28"/>
    <mergeCell ref="AC24:AC28"/>
    <mergeCell ref="AD24:AD28"/>
    <mergeCell ref="AE24:AE28"/>
    <mergeCell ref="AF24:AF28"/>
    <mergeCell ref="AG24:AG28"/>
    <mergeCell ref="A29:A33"/>
    <mergeCell ref="D29:D33"/>
    <mergeCell ref="E29:E33"/>
    <mergeCell ref="F29:F33"/>
    <mergeCell ref="G29:G33"/>
    <mergeCell ref="H29:H33"/>
    <mergeCell ref="I29:I33"/>
    <mergeCell ref="J29:J33"/>
    <mergeCell ref="K29:K33"/>
    <mergeCell ref="L29:L33"/>
    <mergeCell ref="M29:M33"/>
    <mergeCell ref="N29:N33"/>
    <mergeCell ref="O29:O33"/>
    <mergeCell ref="P29:P33"/>
    <mergeCell ref="Q29:Q33"/>
    <mergeCell ref="R29:R33"/>
    <mergeCell ref="S29:S33"/>
    <mergeCell ref="T29:T33"/>
    <mergeCell ref="U29:U33"/>
    <mergeCell ref="V29:V33"/>
    <mergeCell ref="W29:W33"/>
    <mergeCell ref="X29:X33"/>
    <mergeCell ref="Y29:Y33"/>
    <mergeCell ref="Z29:Z33"/>
    <mergeCell ref="AA29:AA33"/>
    <mergeCell ref="AB29:AB33"/>
    <mergeCell ref="AC29:AC33"/>
    <mergeCell ref="AD29:AD33"/>
    <mergeCell ref="AE29:AE33"/>
    <mergeCell ref="AF29:AF33"/>
    <mergeCell ref="AG29:AG33"/>
  </mergeCells>
  <conditionalFormatting sqref="D4:AG33">
    <cfRule type="cellIs" priority="2" operator="greaterThan" aboveAverage="0" equalAverage="0" bottom="0" percent="0" rank="0" text="" dxfId="1">
      <formula>4</formula>
    </cfRule>
  </conditionalFormatting>
  <conditionalFormatting sqref="D34:AG34">
    <cfRule type="cellIs" priority="3" operator="greaterThan" aboveAverage="0" equalAverage="0" bottom="0" percent="0" rank="0" text="" dxfId="1">
      <formula>10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tabColor rgb="FF9900FF"/>
    <pageSetUpPr fitToPage="false"/>
  </sheetPr>
  <dimension ref="A1:I20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B4" activeCellId="0" sqref="B4"/>
    </sheetView>
  </sheetViews>
  <sheetFormatPr defaultRowHeight="15.75" outlineLevelRow="0" outlineLevelCol="0"/>
  <cols>
    <col collapsed="false" customWidth="true" hidden="false" outlineLevel="0" max="1" min="1" style="0" width="20.86"/>
    <col collapsed="false" customWidth="true" hidden="false" outlineLevel="0" max="3" min="2" style="0" width="23.29"/>
    <col collapsed="false" customWidth="true" hidden="false" outlineLevel="0" max="4" min="4" style="0" width="13.86"/>
    <col collapsed="false" customWidth="true" hidden="false" outlineLevel="0" max="6" min="5" style="0" width="8.71"/>
    <col collapsed="false" customWidth="true" hidden="false" outlineLevel="0" max="7" min="7" style="0" width="18.13"/>
    <col collapsed="false" customWidth="true" hidden="false" outlineLevel="0" max="9" min="8" style="0" width="14.43"/>
    <col collapsed="false" customWidth="true" hidden="false" outlineLevel="0" max="10" min="10" style="0" width="32"/>
    <col collapsed="false" customWidth="true" hidden="false" outlineLevel="0" max="1025" min="11" style="0" width="14.43"/>
  </cols>
  <sheetData>
    <row r="1" customFormat="false" ht="24.75" hidden="false" customHeight="true" outlineLevel="0" collapsed="false">
      <c r="A1" s="720" t="s">
        <v>501</v>
      </c>
      <c r="B1" s="721" t="s">
        <v>14</v>
      </c>
      <c r="C1" s="721"/>
      <c r="D1" s="721"/>
      <c r="E1" s="721"/>
      <c r="F1" s="721"/>
      <c r="G1" s="721"/>
    </row>
    <row r="2" customFormat="false" ht="24.75" hidden="false" customHeight="true" outlineLevel="0" collapsed="false">
      <c r="A2" s="722" t="s">
        <v>502</v>
      </c>
      <c r="B2" s="723" t="s">
        <v>316</v>
      </c>
      <c r="C2" s="723"/>
      <c r="D2" s="723"/>
      <c r="E2" s="723"/>
      <c r="F2" s="724" t="n">
        <v>48</v>
      </c>
      <c r="G2" s="725" t="s">
        <v>503</v>
      </c>
    </row>
    <row r="3" customFormat="false" ht="18" hidden="false" customHeight="true" outlineLevel="0" collapsed="false">
      <c r="A3" s="726" t="s">
        <v>504</v>
      </c>
      <c r="B3" s="727" t="s">
        <v>505</v>
      </c>
      <c r="C3" s="727"/>
      <c r="D3" s="727"/>
      <c r="E3" s="728" t="s">
        <v>506</v>
      </c>
      <c r="F3" s="729" t="n">
        <v>6</v>
      </c>
      <c r="G3" s="730" t="s">
        <v>507</v>
      </c>
    </row>
    <row r="4" customFormat="false" ht="15.75" hidden="false" customHeight="true" outlineLevel="0" collapsed="false">
      <c r="A4" s="731" t="n">
        <f aca="false">'ALUMNAT 4t'!U5</f>
        <v>0</v>
      </c>
      <c r="B4" s="732" t="n">
        <f aca="false">AVERAGE(E5:E9,F10,E11,F12)</f>
        <v>5.166666667</v>
      </c>
      <c r="C4" s="733" t="s">
        <v>508</v>
      </c>
      <c r="D4" s="733"/>
      <c r="E4" s="733"/>
      <c r="F4" s="734" t="n">
        <f aca="false">'ALUMNAT 4t'!U5</f>
        <v>0</v>
      </c>
      <c r="G4" s="734"/>
    </row>
    <row r="5" customFormat="false" ht="27" hidden="false" customHeight="true" outlineLevel="0" collapsed="false">
      <c r="A5" s="735" t="n">
        <f aca="false">'ALUMNAT 4t'!T6</f>
        <v>0</v>
      </c>
      <c r="B5" s="736" t="s">
        <v>328</v>
      </c>
      <c r="C5" s="509" t="s">
        <v>329</v>
      </c>
      <c r="D5" s="509"/>
      <c r="E5" s="737" t="n">
        <v>8</v>
      </c>
      <c r="F5" s="734"/>
      <c r="G5" s="734"/>
    </row>
    <row r="6" customFormat="false" ht="15.75" hidden="false" customHeight="true" outlineLevel="0" collapsed="false">
      <c r="A6" s="738" t="n">
        <f aca="false">'ALUMNAT 4t'!T7</f>
        <v>0</v>
      </c>
      <c r="B6" s="736" t="s">
        <v>330</v>
      </c>
      <c r="C6" s="509" t="s">
        <v>509</v>
      </c>
      <c r="D6" s="509"/>
      <c r="E6" s="737" t="n">
        <v>4</v>
      </c>
      <c r="F6" s="739"/>
      <c r="G6" s="740"/>
    </row>
    <row r="7" customFormat="false" ht="15.75" hidden="false" customHeight="true" outlineLevel="0" collapsed="false">
      <c r="A7" s="738" t="n">
        <f aca="false">'ALUMNAT 4t'!T8</f>
        <v>0</v>
      </c>
      <c r="B7" s="736" t="s">
        <v>332</v>
      </c>
      <c r="C7" s="509" t="s">
        <v>333</v>
      </c>
      <c r="D7" s="509"/>
      <c r="E7" s="737" t="n">
        <v>0</v>
      </c>
      <c r="F7" s="739"/>
      <c r="G7" s="741"/>
    </row>
    <row r="8" customFormat="false" ht="15.75" hidden="false" customHeight="true" outlineLevel="0" collapsed="false">
      <c r="A8" s="738" t="n">
        <f aca="false">'ALUMNAT 4t'!T9</f>
        <v>0</v>
      </c>
      <c r="B8" s="736" t="s">
        <v>334</v>
      </c>
      <c r="C8" s="509" t="s">
        <v>510</v>
      </c>
      <c r="D8" s="509"/>
      <c r="E8" s="737" t="n">
        <v>10</v>
      </c>
      <c r="F8" s="739"/>
      <c r="G8" s="742"/>
    </row>
    <row r="9" customFormat="false" ht="15.75" hidden="false" customHeight="true" outlineLevel="0" collapsed="false">
      <c r="A9" s="743" t="n">
        <f aca="false">'ALUMNAT 4t'!T10</f>
        <v>0</v>
      </c>
      <c r="B9" s="736" t="s">
        <v>511</v>
      </c>
      <c r="C9" s="509" t="s">
        <v>512</v>
      </c>
      <c r="D9" s="509"/>
      <c r="E9" s="737" t="n">
        <v>6</v>
      </c>
      <c r="F9" s="739"/>
      <c r="G9" s="742"/>
    </row>
    <row r="10" customFormat="false" ht="15.75" hidden="false" customHeight="true" outlineLevel="0" collapsed="false">
      <c r="A10" s="743" t="n">
        <f aca="false">'ALUMNAT 4t'!T11</f>
        <v>0</v>
      </c>
      <c r="B10" s="744" t="s">
        <v>513</v>
      </c>
      <c r="C10" s="509" t="s">
        <v>514</v>
      </c>
      <c r="D10" s="509"/>
      <c r="E10" s="745" t="n">
        <v>32</v>
      </c>
      <c r="F10" s="737" t="n">
        <f aca="false">E10*10/$F$2</f>
        <v>6.666666667</v>
      </c>
      <c r="G10" s="746" t="s">
        <v>515</v>
      </c>
      <c r="I10" s="79" t="n">
        <v>10</v>
      </c>
    </row>
    <row r="11" customFormat="false" ht="21" hidden="false" customHeight="true" outlineLevel="0" collapsed="false">
      <c r="A11" s="743" t="n">
        <f aca="false">'ALUMNAT 4t'!T12</f>
        <v>0</v>
      </c>
      <c r="B11" s="747" t="s">
        <v>516</v>
      </c>
      <c r="C11" s="748" t="s">
        <v>517</v>
      </c>
      <c r="D11" s="748"/>
      <c r="E11" s="737" t="n">
        <v>0</v>
      </c>
      <c r="F11" s="749"/>
      <c r="G11" s="750"/>
    </row>
    <row r="12" customFormat="false" ht="21.75" hidden="false" customHeight="true" outlineLevel="0" collapsed="false">
      <c r="A12" s="751" t="n">
        <f aca="false">'ALUMNAT 4t'!T13</f>
        <v>0</v>
      </c>
      <c r="B12" s="752" t="s">
        <v>518</v>
      </c>
      <c r="C12" s="753" t="s">
        <v>514</v>
      </c>
      <c r="D12" s="753"/>
      <c r="E12" s="754" t="n">
        <v>4</v>
      </c>
      <c r="F12" s="755" t="n">
        <f aca="false">E12*10/$F$3</f>
        <v>6.666666667</v>
      </c>
      <c r="G12" s="756" t="s">
        <v>519</v>
      </c>
    </row>
    <row r="13" customFormat="false" ht="15.75" hidden="false" customHeight="true" outlineLevel="0" collapsed="false">
      <c r="A13" s="757" t="n">
        <f aca="false">'ALUMNAT 4t'!U14</f>
        <v>0</v>
      </c>
      <c r="B13" s="758" t="n">
        <f aca="false">AVERAGE(E14:E18,F19,E20,F21)</f>
        <v>8.625</v>
      </c>
      <c r="C13" s="759" t="s">
        <v>508</v>
      </c>
      <c r="D13" s="759"/>
      <c r="E13" s="759"/>
      <c r="F13" s="760" t="n">
        <f aca="false">'ALUMNAT 4t'!X5</f>
        <v>0</v>
      </c>
      <c r="G13" s="760"/>
    </row>
    <row r="14" customFormat="false" ht="15.75" hidden="false" customHeight="false" outlineLevel="0" collapsed="false">
      <c r="A14" s="743" t="n">
        <f aca="false">'ALUMNAT 4t'!W6</f>
        <v>0</v>
      </c>
      <c r="B14" s="736" t="str">
        <f aca="false">B5</f>
        <v>PRESENTACIÓ</v>
      </c>
      <c r="C14" s="509" t="str">
        <f aca="false">C5</f>
        <v>S'ha tingut cura del Quadern de grup</v>
      </c>
      <c r="D14" s="509"/>
      <c r="E14" s="737" t="n">
        <v>10</v>
      </c>
      <c r="F14" s="760"/>
      <c r="G14" s="760"/>
    </row>
    <row r="15" customFormat="false" ht="15.75" hidden="false" customHeight="false" outlineLevel="0" collapsed="false">
      <c r="A15" s="743" t="n">
        <f aca="false">'ALUMNAT 4t'!W7</f>
        <v>0</v>
      </c>
      <c r="B15" s="736" t="str">
        <f aca="false">B6</f>
        <v>OBJECTIUS</v>
      </c>
      <c r="C15" s="509" t="str">
        <f aca="false">C6</f>
        <v>S’han fixat objectius de grup i compromisos personals</v>
      </c>
      <c r="D15" s="509"/>
      <c r="E15" s="737" t="n">
        <v>10</v>
      </c>
      <c r="F15" s="739"/>
      <c r="G15" s="740"/>
    </row>
    <row r="16" customFormat="false" ht="15.75" hidden="false" customHeight="false" outlineLevel="0" collapsed="false">
      <c r="A16" s="743" t="n">
        <f aca="false">'ALUMNAT 4t'!W8</f>
        <v>0</v>
      </c>
      <c r="B16" s="736" t="str">
        <f aca="false">B7</f>
        <v>CALENDARI</v>
      </c>
      <c r="C16" s="509" t="str">
        <f aca="false">C7</f>
        <v>S’ha fet bon ús del calendari per a temporitzar les tasques.</v>
      </c>
      <c r="D16" s="509"/>
      <c r="E16" s="737" t="n">
        <v>5</v>
      </c>
      <c r="F16" s="739"/>
      <c r="G16" s="741"/>
    </row>
    <row r="17" customFormat="false" ht="15.75" hidden="false" customHeight="false" outlineLevel="0" collapsed="false">
      <c r="A17" s="743" t="n">
        <f aca="false">'ALUMNAT 4t'!W9</f>
        <v>0</v>
      </c>
      <c r="B17" s="736" t="str">
        <f aca="false">B8</f>
        <v>AVALUACIÓ</v>
      </c>
      <c r="C17" s="509" t="str">
        <f aca="false">C8</f>
        <v>S’ha complimentat l’avaluació del grup, objectius, i compromisos personals.</v>
      </c>
      <c r="D17" s="509"/>
      <c r="E17" s="737" t="n">
        <v>7</v>
      </c>
      <c r="F17" s="739"/>
      <c r="G17" s="742"/>
    </row>
    <row r="18" customFormat="false" ht="15.75" hidden="false" customHeight="false" outlineLevel="0" collapsed="false">
      <c r="A18" s="743" t="n">
        <f aca="false">'ALUMNAT 4t'!W10</f>
        <v>0</v>
      </c>
      <c r="B18" s="736" t="str">
        <f aca="false">B9</f>
        <v>VALORACIÓ TREBALL EN EQUIP</v>
      </c>
      <c r="C18" s="509" t="str">
        <f aca="false">C9</f>
        <v>S'ha complimentat el quadre adequadament.</v>
      </c>
      <c r="D18" s="509"/>
      <c r="E18" s="737" t="n">
        <v>7</v>
      </c>
      <c r="F18" s="739"/>
      <c r="G18" s="742"/>
    </row>
    <row r="19" customFormat="false" ht="15.75" hidden="false" customHeight="false" outlineLevel="0" collapsed="false">
      <c r="A19" s="743"/>
      <c r="B19" s="736" t="str">
        <f aca="false">B10</f>
        <v>6 PRIMERES SETMANES (48 pàg. max.)</v>
      </c>
      <c r="C19" s="509" t="str">
        <f aca="false">C10</f>
        <v>S'ha omplert totes les dades de manera adequada (5 punts, signatura y data).</v>
      </c>
      <c r="D19" s="509"/>
      <c r="E19" s="761" t="n">
        <v>48</v>
      </c>
      <c r="F19" s="737" t="n">
        <f aca="false">E19*10/$F$2</f>
        <v>10</v>
      </c>
      <c r="G19" s="746" t="str">
        <f aca="false">G10</f>
        <v>Introduir número de pàgines correctes (max. 48)</v>
      </c>
    </row>
    <row r="20" customFormat="false" ht="15.75" hidden="false" customHeight="false" outlineLevel="0" collapsed="false">
      <c r="A20" s="743"/>
      <c r="B20" s="736" t="str">
        <f aca="false">B11</f>
        <v>SETMANES 7 A 10</v>
      </c>
      <c r="C20" s="509" t="str">
        <f aca="false">C11</f>
        <v>Quadre inicial complimentat de manera adequada.</v>
      </c>
      <c r="D20" s="509"/>
      <c r="E20" s="737" t="n">
        <v>10</v>
      </c>
      <c r="F20" s="749"/>
      <c r="G20" s="750"/>
    </row>
    <row r="21" customFormat="false" ht="15.75" hidden="false" customHeight="false" outlineLevel="0" collapsed="false">
      <c r="A21" s="743" t="n">
        <f aca="false">'ALUMNAT 4t'!W13</f>
        <v>0</v>
      </c>
      <c r="B21" s="736" t="str">
        <f aca="false">B12</f>
        <v>4 ÚLTIMES SETMANES (6 pàg. màx.)</v>
      </c>
      <c r="C21" s="509" t="str">
        <f aca="false">C12</f>
        <v>S'ha omplert totes les dades de manera adequada (5 punts, signatura y data).</v>
      </c>
      <c r="D21" s="509"/>
      <c r="E21" s="762" t="n">
        <v>6</v>
      </c>
      <c r="F21" s="755" t="n">
        <f aca="false">E21*10/$F$3</f>
        <v>10</v>
      </c>
      <c r="G21" s="756" t="str">
        <f aca="false">G12</f>
        <v>Introduir número de pàgines correctes (max 6)</v>
      </c>
    </row>
    <row r="22" customFormat="false" ht="15.75" hidden="false" customHeight="false" outlineLevel="0" collapsed="false">
      <c r="A22" s="763"/>
      <c r="B22" s="764"/>
      <c r="C22" s="764"/>
      <c r="D22" s="764"/>
      <c r="E22" s="764"/>
      <c r="F22" s="764"/>
      <c r="G22" s="765"/>
    </row>
    <row r="23" customFormat="false" ht="15.75" hidden="false" customHeight="true" outlineLevel="0" collapsed="false">
      <c r="A23" s="757" t="n">
        <f aca="false">'ALUMNAT 4t'!AA6</f>
        <v>0</v>
      </c>
      <c r="B23" s="758" t="n">
        <f aca="false">AVERAGE(E24:E28,F29,E30,F31)</f>
        <v>6.90625</v>
      </c>
      <c r="C23" s="759" t="s">
        <v>508</v>
      </c>
      <c r="D23" s="759"/>
      <c r="E23" s="759"/>
      <c r="F23" s="760" t="n">
        <f aca="false">'ALUMNAT 4t'!AA5</f>
        <v>0</v>
      </c>
      <c r="G23" s="760"/>
    </row>
    <row r="24" customFormat="false" ht="15.75" hidden="false" customHeight="false" outlineLevel="0" collapsed="false">
      <c r="A24" s="743" t="n">
        <f aca="false">'ALUMNAT 4t'!Z6</f>
        <v>0</v>
      </c>
      <c r="B24" s="736" t="str">
        <f aca="false">B14</f>
        <v>PRESENTACIÓ</v>
      </c>
      <c r="C24" s="509" t="str">
        <f aca="false">C14</f>
        <v>S'ha tingut cura del Quadern de grup</v>
      </c>
      <c r="D24" s="509"/>
      <c r="E24" s="737" t="n">
        <v>10</v>
      </c>
      <c r="F24" s="760"/>
      <c r="G24" s="760"/>
    </row>
    <row r="25" customFormat="false" ht="15.75" hidden="false" customHeight="false" outlineLevel="0" collapsed="false">
      <c r="A25" s="743" t="n">
        <f aca="false">'ALUMNAT 4t'!Z7</f>
        <v>0</v>
      </c>
      <c r="B25" s="736" t="str">
        <f aca="false">B15</f>
        <v>OBJECTIUS</v>
      </c>
      <c r="C25" s="509" t="str">
        <f aca="false">C15</f>
        <v>S’han fixat objectius de grup i compromisos personals</v>
      </c>
      <c r="D25" s="509"/>
      <c r="E25" s="737" t="n">
        <v>10</v>
      </c>
      <c r="F25" s="739"/>
      <c r="G25" s="740"/>
    </row>
    <row r="26" customFormat="false" ht="15.75" hidden="false" customHeight="false" outlineLevel="0" collapsed="false">
      <c r="A26" s="743" t="n">
        <f aca="false">'ALUMNAT 4t'!Z8</f>
        <v>0</v>
      </c>
      <c r="B26" s="736" t="str">
        <f aca="false">B16</f>
        <v>CALENDARI</v>
      </c>
      <c r="C26" s="509" t="str">
        <f aca="false">C16</f>
        <v>S’ha fet bon ús del calendari per a temporitzar les tasques.</v>
      </c>
      <c r="D26" s="509"/>
      <c r="E26" s="737" t="n">
        <v>0</v>
      </c>
      <c r="F26" s="739"/>
      <c r="G26" s="741"/>
    </row>
    <row r="27" customFormat="false" ht="15.75" hidden="false" customHeight="false" outlineLevel="0" collapsed="false">
      <c r="A27" s="743" t="n">
        <f aca="false">'ALUMNAT 4t'!Z9</f>
        <v>0</v>
      </c>
      <c r="B27" s="736" t="str">
        <f aca="false">B17</f>
        <v>AVALUACIÓ</v>
      </c>
      <c r="C27" s="509" t="str">
        <f aca="false">C17</f>
        <v>S’ha complimentat l’avaluació del grup, objectius, i compromisos personals.</v>
      </c>
      <c r="D27" s="509"/>
      <c r="E27" s="737" t="n">
        <v>7</v>
      </c>
      <c r="F27" s="739"/>
      <c r="G27" s="742"/>
    </row>
    <row r="28" customFormat="false" ht="15.75" hidden="false" customHeight="false" outlineLevel="0" collapsed="false">
      <c r="A28" s="743" t="n">
        <f aca="false">'ALUMNAT 4t'!Z10</f>
        <v>0</v>
      </c>
      <c r="B28" s="736" t="str">
        <f aca="false">B18</f>
        <v>VALORACIÓ TREBALL EN EQUIP</v>
      </c>
      <c r="C28" s="509" t="str">
        <f aca="false">C18</f>
        <v>S'ha complimentat el quadre adequadament.</v>
      </c>
      <c r="D28" s="509"/>
      <c r="E28" s="737" t="n">
        <v>7</v>
      </c>
      <c r="F28" s="739"/>
      <c r="G28" s="742"/>
    </row>
    <row r="29" customFormat="false" ht="15.75" hidden="false" customHeight="false" outlineLevel="0" collapsed="false">
      <c r="A29" s="743" t="n">
        <f aca="false">'ALUMNAT 4t'!Z11</f>
        <v>0</v>
      </c>
      <c r="B29" s="736" t="str">
        <f aca="false">B19</f>
        <v>6 PRIMERES SETMANES (48 pàg. max.)</v>
      </c>
      <c r="C29" s="509" t="str">
        <f aca="false">C19</f>
        <v>S'ha omplert totes les dades de manera adequada (5 punts, signatura y data).</v>
      </c>
      <c r="D29" s="509"/>
      <c r="E29" s="761" t="n">
        <v>6</v>
      </c>
      <c r="F29" s="737" t="n">
        <f aca="false">E29*10/$F$2</f>
        <v>1.25</v>
      </c>
      <c r="G29" s="746" t="str">
        <f aca="false">G19</f>
        <v>Introduir número de pàgines correctes (max. 48)</v>
      </c>
    </row>
    <row r="30" customFormat="false" ht="15.75" hidden="false" customHeight="false" outlineLevel="0" collapsed="false">
      <c r="A30" s="743" t="n">
        <f aca="false">'ALUMNAT 4t'!Z12</f>
        <v>0</v>
      </c>
      <c r="B30" s="736" t="str">
        <f aca="false">B20</f>
        <v>SETMANES 7 A 10</v>
      </c>
      <c r="C30" s="509" t="str">
        <f aca="false">C20</f>
        <v>Quadre inicial complimentat de manera adequada.</v>
      </c>
      <c r="D30" s="509"/>
      <c r="E30" s="737" t="n">
        <v>10</v>
      </c>
      <c r="F30" s="749"/>
      <c r="G30" s="750"/>
    </row>
    <row r="31" customFormat="false" ht="15.75" hidden="false" customHeight="false" outlineLevel="0" collapsed="false">
      <c r="A31" s="743" t="n">
        <f aca="false">'ALUMNAT 4t'!Z13</f>
        <v>0</v>
      </c>
      <c r="B31" s="736" t="str">
        <f aca="false">B21</f>
        <v>4 ÚLTIMES SETMANES (6 pàg. màx.)</v>
      </c>
      <c r="C31" s="509" t="str">
        <f aca="false">C21</f>
        <v>S'ha omplert totes les dades de manera adequada (5 punts, signatura y data).</v>
      </c>
      <c r="D31" s="509"/>
      <c r="E31" s="762" t="n">
        <v>6</v>
      </c>
      <c r="F31" s="755" t="n">
        <f aca="false">E31*10/$F$3</f>
        <v>10</v>
      </c>
      <c r="G31" s="756" t="str">
        <f aca="false">G21</f>
        <v>Introduir número de pàgines correctes (max 6)</v>
      </c>
    </row>
    <row r="32" customFormat="false" ht="15.75" hidden="false" customHeight="false" outlineLevel="0" collapsed="false">
      <c r="A32" s="763"/>
      <c r="B32" s="764"/>
      <c r="C32" s="764"/>
      <c r="D32" s="764"/>
      <c r="E32" s="764"/>
      <c r="F32" s="764"/>
      <c r="G32" s="765"/>
    </row>
    <row r="33" customFormat="false" ht="15.75" hidden="false" customHeight="true" outlineLevel="0" collapsed="false">
      <c r="A33" s="757" t="n">
        <f aca="false">'ALUMNAT 4t'!AD6</f>
        <v>0</v>
      </c>
      <c r="B33" s="758" t="n">
        <f aca="false">AVERAGE(E34:E38,F39,E40,F41)</f>
        <v>6.75</v>
      </c>
      <c r="C33" s="759" t="s">
        <v>508</v>
      </c>
      <c r="D33" s="759"/>
      <c r="E33" s="759"/>
      <c r="F33" s="760" t="n">
        <f aca="false">'ALUMNAT 4t'!AD5</f>
        <v>0</v>
      </c>
      <c r="G33" s="760"/>
    </row>
    <row r="34" customFormat="false" ht="15.75" hidden="false" customHeight="false" outlineLevel="0" collapsed="false">
      <c r="A34" s="743" t="n">
        <f aca="false">'ALUMNAT 4t'!AC6</f>
        <v>0</v>
      </c>
      <c r="B34" s="736" t="str">
        <f aca="false">B24</f>
        <v>PRESENTACIÓ</v>
      </c>
      <c r="C34" s="509" t="str">
        <f aca="false">C24</f>
        <v>S'ha tingut cura del Quadern de grup</v>
      </c>
      <c r="D34" s="509"/>
      <c r="E34" s="737" t="n">
        <v>10</v>
      </c>
      <c r="F34" s="760"/>
      <c r="G34" s="760"/>
    </row>
    <row r="35" customFormat="false" ht="15.75" hidden="false" customHeight="false" outlineLevel="0" collapsed="false">
      <c r="A35" s="743" t="n">
        <f aca="false">'ALUMNAT 4t'!AC7</f>
        <v>0</v>
      </c>
      <c r="B35" s="736" t="str">
        <f aca="false">B25</f>
        <v>OBJECTIUS</v>
      </c>
      <c r="C35" s="509" t="str">
        <f aca="false">C25</f>
        <v>S’han fixat objectius de grup i compromisos personals</v>
      </c>
      <c r="D35" s="509"/>
      <c r="E35" s="737" t="n">
        <v>10</v>
      </c>
      <c r="F35" s="739"/>
      <c r="G35" s="740"/>
    </row>
    <row r="36" customFormat="false" ht="15.75" hidden="false" customHeight="false" outlineLevel="0" collapsed="false">
      <c r="A36" s="743" t="n">
        <f aca="false">'ALUMNAT 4t'!AC8</f>
        <v>0</v>
      </c>
      <c r="B36" s="736" t="str">
        <f aca="false">B26</f>
        <v>CALENDARI</v>
      </c>
      <c r="C36" s="509" t="str">
        <f aca="false">C26</f>
        <v>S’ha fet bon ús del calendari per a temporitzar les tasques.</v>
      </c>
      <c r="D36" s="509"/>
      <c r="E36" s="737" t="n">
        <v>0</v>
      </c>
      <c r="F36" s="739"/>
      <c r="G36" s="741"/>
    </row>
    <row r="37" customFormat="false" ht="15.75" hidden="false" customHeight="false" outlineLevel="0" collapsed="false">
      <c r="A37" s="743" t="n">
        <f aca="false">'ALUMNAT 4t'!AC9</f>
        <v>0</v>
      </c>
      <c r="B37" s="736" t="str">
        <f aca="false">B27</f>
        <v>AVALUACIÓ</v>
      </c>
      <c r="C37" s="509" t="str">
        <f aca="false">C27</f>
        <v>S’ha complimentat l’avaluació del grup, objectius, i compromisos personals.</v>
      </c>
      <c r="D37" s="509"/>
      <c r="E37" s="737" t="n">
        <v>7</v>
      </c>
      <c r="F37" s="739"/>
      <c r="G37" s="742"/>
    </row>
    <row r="38" customFormat="false" ht="15.75" hidden="false" customHeight="false" outlineLevel="0" collapsed="false">
      <c r="A38" s="743" t="n">
        <f aca="false">'ALUMNAT 4t'!AC10</f>
        <v>0</v>
      </c>
      <c r="B38" s="736" t="str">
        <f aca="false">B28</f>
        <v>VALORACIÓ TREBALL EN EQUIP</v>
      </c>
      <c r="C38" s="509" t="str">
        <f aca="false">C28</f>
        <v>S'ha complimentat el quadre adequadament.</v>
      </c>
      <c r="D38" s="509"/>
      <c r="E38" s="737" t="n">
        <v>7</v>
      </c>
      <c r="F38" s="739"/>
      <c r="G38" s="742"/>
    </row>
    <row r="39" customFormat="false" ht="15.75" hidden="false" customHeight="false" outlineLevel="0" collapsed="false">
      <c r="A39" s="743" t="n">
        <f aca="false">'ALUMNAT 4t'!AC11</f>
        <v>0</v>
      </c>
      <c r="B39" s="736" t="str">
        <f aca="false">B29</f>
        <v>6 PRIMERES SETMANES (48 pàg. max.)</v>
      </c>
      <c r="C39" s="509" t="str">
        <f aca="false">C29</f>
        <v>S'ha omplert totes les dades de manera adequada (5 punts, signatura y data).</v>
      </c>
      <c r="D39" s="509"/>
      <c r="E39" s="761" t="n">
        <v>24</v>
      </c>
      <c r="F39" s="737" t="n">
        <f aca="false">E39*10/$F$2</f>
        <v>5</v>
      </c>
      <c r="G39" s="746" t="str">
        <f aca="false">G29</f>
        <v>Introduir número de pàgines correctes (max. 48)</v>
      </c>
    </row>
    <row r="40" customFormat="false" ht="15.75" hidden="false" customHeight="false" outlineLevel="0" collapsed="false">
      <c r="A40" s="743" t="n">
        <f aca="false">'ALUMNAT 4t'!AC12</f>
        <v>0</v>
      </c>
      <c r="B40" s="736" t="str">
        <f aca="false">B30</f>
        <v>SETMANES 7 A 10</v>
      </c>
      <c r="C40" s="509" t="str">
        <f aca="false">C30</f>
        <v>Quadre inicial complimentat de manera adequada.</v>
      </c>
      <c r="D40" s="509"/>
      <c r="E40" s="737" t="n">
        <v>10</v>
      </c>
      <c r="F40" s="749"/>
      <c r="G40" s="750"/>
    </row>
    <row r="41" customFormat="false" ht="15.75" hidden="false" customHeight="false" outlineLevel="0" collapsed="false">
      <c r="A41" s="743" t="n">
        <f aca="false">'ALUMNAT 4t'!AC13</f>
        <v>0</v>
      </c>
      <c r="B41" s="736" t="str">
        <f aca="false">B31</f>
        <v>4 ÚLTIMES SETMANES (6 pàg. màx.)</v>
      </c>
      <c r="C41" s="509" t="str">
        <f aca="false">C31</f>
        <v>S'ha omplert totes les dades de manera adequada (5 punts, signatura y data).</v>
      </c>
      <c r="D41" s="509"/>
      <c r="E41" s="762" t="n">
        <v>3</v>
      </c>
      <c r="F41" s="755" t="n">
        <f aca="false">E41*10/$F$3</f>
        <v>5</v>
      </c>
      <c r="G41" s="756" t="str">
        <f aca="false">G31</f>
        <v>Introduir número de pàgines correctes (max 6)</v>
      </c>
    </row>
    <row r="42" customFormat="false" ht="15.75" hidden="false" customHeight="false" outlineLevel="0" collapsed="false">
      <c r="A42" s="763"/>
      <c r="B42" s="764"/>
      <c r="C42" s="764"/>
      <c r="D42" s="764"/>
      <c r="E42" s="764"/>
      <c r="F42" s="764"/>
      <c r="G42" s="765"/>
    </row>
    <row r="43" customFormat="false" ht="15.75" hidden="false" customHeight="true" outlineLevel="0" collapsed="false">
      <c r="A43" s="757" t="n">
        <f aca="false">'ALUMNAT 4t'!U15</f>
        <v>0</v>
      </c>
      <c r="B43" s="758" t="n">
        <f aca="false">AVERAGE(E44:E48,F49,E50,F51)</f>
        <v>6.833333333</v>
      </c>
      <c r="C43" s="759" t="s">
        <v>508</v>
      </c>
      <c r="D43" s="759"/>
      <c r="E43" s="759"/>
      <c r="F43" s="760" t="n">
        <f aca="false">'ALUMNAT 4t'!U14</f>
        <v>0</v>
      </c>
      <c r="G43" s="760"/>
    </row>
    <row r="44" customFormat="false" ht="15.75" hidden="false" customHeight="false" outlineLevel="0" collapsed="false">
      <c r="A44" s="743" t="n">
        <f aca="false">'ALUMNAT 4t'!T15</f>
        <v>0</v>
      </c>
      <c r="B44" s="736" t="str">
        <f aca="false">B34</f>
        <v>PRESENTACIÓ</v>
      </c>
      <c r="C44" s="509" t="str">
        <f aca="false">C34</f>
        <v>S'ha tingut cura del Quadern de grup</v>
      </c>
      <c r="D44" s="509"/>
      <c r="E44" s="737" t="n">
        <v>9</v>
      </c>
      <c r="F44" s="760"/>
      <c r="G44" s="760"/>
    </row>
    <row r="45" customFormat="false" ht="15.75" hidden="false" customHeight="false" outlineLevel="0" collapsed="false">
      <c r="A45" s="743" t="e">
        <f aca="false">#REF!</f>
        <v>#REF!</v>
      </c>
      <c r="B45" s="736" t="str">
        <f aca="false">B35</f>
        <v>OBJECTIUS</v>
      </c>
      <c r="C45" s="509" t="str">
        <f aca="false">C35</f>
        <v>S’han fixat objectius de grup i compromisos personals</v>
      </c>
      <c r="D45" s="509"/>
      <c r="E45" s="737" t="n">
        <v>10</v>
      </c>
      <c r="F45" s="739"/>
      <c r="G45" s="740"/>
    </row>
    <row r="46" customFormat="false" ht="15.75" hidden="false" customHeight="false" outlineLevel="0" collapsed="false">
      <c r="A46" s="743" t="e">
        <f aca="false">#REF!</f>
        <v>#REF!</v>
      </c>
      <c r="B46" s="736" t="str">
        <f aca="false">B36</f>
        <v>CALENDARI</v>
      </c>
      <c r="C46" s="509" t="str">
        <f aca="false">C36</f>
        <v>S’ha fet bon ús del calendari per a temporitzar les tasques.</v>
      </c>
      <c r="D46" s="509"/>
      <c r="E46" s="737" t="n">
        <v>5</v>
      </c>
      <c r="F46" s="739"/>
      <c r="G46" s="741"/>
    </row>
    <row r="47" customFormat="false" ht="15.75" hidden="false" customHeight="false" outlineLevel="0" collapsed="false">
      <c r="A47" s="743" t="n">
        <f aca="false">'ALUMNAT 4t'!T18</f>
        <v>0</v>
      </c>
      <c r="B47" s="736" t="str">
        <f aca="false">B37</f>
        <v>AVALUACIÓ</v>
      </c>
      <c r="C47" s="509" t="str">
        <f aca="false">C37</f>
        <v>S’ha complimentat l’avaluació del grup, objectius, i compromisos personals.</v>
      </c>
      <c r="D47" s="509"/>
      <c r="E47" s="737" t="n">
        <v>7</v>
      </c>
      <c r="F47" s="739"/>
      <c r="G47" s="742"/>
    </row>
    <row r="48" customFormat="false" ht="15.75" hidden="false" customHeight="false" outlineLevel="0" collapsed="false">
      <c r="A48" s="743" t="n">
        <f aca="false">'ALUMNAT 4t'!T19</f>
        <v>0</v>
      </c>
      <c r="B48" s="736" t="str">
        <f aca="false">B38</f>
        <v>VALORACIÓ TREBALL EN EQUIP</v>
      </c>
      <c r="C48" s="509" t="str">
        <f aca="false">C38</f>
        <v>S'ha complimentat el quadre adequadament.</v>
      </c>
      <c r="D48" s="509"/>
      <c r="E48" s="737" t="n">
        <v>7</v>
      </c>
      <c r="F48" s="739"/>
      <c r="G48" s="742"/>
    </row>
    <row r="49" customFormat="false" ht="15.75" hidden="false" customHeight="false" outlineLevel="0" collapsed="false">
      <c r="A49" s="743" t="n">
        <f aca="false">'ALUMNAT 4t'!T20</f>
        <v>0</v>
      </c>
      <c r="B49" s="736" t="str">
        <f aca="false">B39</f>
        <v>6 PRIMERES SETMANES (48 pàg. max.)</v>
      </c>
      <c r="C49" s="509" t="str">
        <f aca="false">C39</f>
        <v>S'ha omplert totes les dades de manera adequada (5 punts, signatura y data).</v>
      </c>
      <c r="D49" s="509"/>
      <c r="E49" s="761" t="n">
        <v>16</v>
      </c>
      <c r="F49" s="737" t="n">
        <f aca="false">E49*10/$F$2</f>
        <v>3.333333333</v>
      </c>
      <c r="G49" s="746" t="str">
        <f aca="false">G39</f>
        <v>Introduir número de pàgines correctes (max. 48)</v>
      </c>
    </row>
    <row r="50" customFormat="false" ht="15.75" hidden="false" customHeight="false" outlineLevel="0" collapsed="false">
      <c r="A50" s="743" t="e">
        <f aca="false">#REF!</f>
        <v>#REF!</v>
      </c>
      <c r="B50" s="736" t="str">
        <f aca="false">B40</f>
        <v>SETMANES 7 A 10</v>
      </c>
      <c r="C50" s="509" t="str">
        <f aca="false">C40</f>
        <v>Quadre inicial complimentat de manera adequada.</v>
      </c>
      <c r="D50" s="509"/>
      <c r="E50" s="737" t="n">
        <v>10</v>
      </c>
      <c r="F50" s="749"/>
      <c r="G50" s="750"/>
    </row>
    <row r="51" customFormat="false" ht="15.75" hidden="false" customHeight="false" outlineLevel="0" collapsed="false">
      <c r="A51" s="743" t="n">
        <f aca="false">'ALUMNAT 4t'!T22</f>
        <v>0</v>
      </c>
      <c r="B51" s="736" t="str">
        <f aca="false">B41</f>
        <v>4 ÚLTIMES SETMANES (6 pàg. màx.)</v>
      </c>
      <c r="C51" s="509" t="str">
        <f aca="false">C41</f>
        <v>S'ha omplert totes les dades de manera adequada (5 punts, signatura y data).</v>
      </c>
      <c r="D51" s="509"/>
      <c r="E51" s="762" t="n">
        <v>2</v>
      </c>
      <c r="F51" s="755" t="n">
        <f aca="false">E51*10/$F$3</f>
        <v>3.333333333</v>
      </c>
      <c r="G51" s="756" t="str">
        <f aca="false">G41</f>
        <v>Introduir número de pàgines correctes (max 6)</v>
      </c>
    </row>
    <row r="52" customFormat="false" ht="15.75" hidden="false" customHeight="false" outlineLevel="0" collapsed="false">
      <c r="A52" s="763"/>
      <c r="B52" s="764"/>
      <c r="C52" s="764"/>
      <c r="D52" s="764"/>
      <c r="E52" s="764"/>
      <c r="F52" s="764"/>
      <c r="G52" s="765"/>
    </row>
    <row r="53" customFormat="false" ht="15.75" hidden="false" customHeight="true" outlineLevel="0" collapsed="false">
      <c r="A53" s="757" t="n">
        <f aca="false">'ALUMNAT 4t'!X15</f>
        <v>0</v>
      </c>
      <c r="B53" s="758" t="n">
        <f aca="false">AVERAGE(E54:E58,F59,E60,F61)</f>
        <v>6.958333333</v>
      </c>
      <c r="C53" s="759" t="s">
        <v>508</v>
      </c>
      <c r="D53" s="759"/>
      <c r="E53" s="759"/>
      <c r="F53" s="760" t="n">
        <f aca="false">'ALUMNAT 4t'!X14</f>
        <v>0</v>
      </c>
      <c r="G53" s="760"/>
    </row>
    <row r="54" customFormat="false" ht="15.75" hidden="false" customHeight="false" outlineLevel="0" collapsed="false">
      <c r="A54" s="743" t="n">
        <f aca="false">'ALUMNAT 4t'!W15</f>
        <v>0</v>
      </c>
      <c r="B54" s="736" t="str">
        <f aca="false">B44</f>
        <v>PRESENTACIÓ</v>
      </c>
      <c r="C54" s="509" t="str">
        <f aca="false">C44</f>
        <v>S'ha tingut cura del Quadern de grup</v>
      </c>
      <c r="D54" s="509"/>
      <c r="E54" s="737" t="n">
        <v>10</v>
      </c>
      <c r="F54" s="760"/>
      <c r="G54" s="760"/>
    </row>
    <row r="55" customFormat="false" ht="15.75" hidden="false" customHeight="false" outlineLevel="0" collapsed="false">
      <c r="A55" s="743" t="e">
        <f aca="false">#REF!</f>
        <v>#REF!</v>
      </c>
      <c r="B55" s="736" t="str">
        <f aca="false">B45</f>
        <v>OBJECTIUS</v>
      </c>
      <c r="C55" s="509" t="str">
        <f aca="false">C45</f>
        <v>S’han fixat objectius de grup i compromisos personals</v>
      </c>
      <c r="D55" s="509"/>
      <c r="E55" s="737" t="n">
        <v>10</v>
      </c>
      <c r="F55" s="739"/>
      <c r="G55" s="740"/>
    </row>
    <row r="56" customFormat="false" ht="15.75" hidden="false" customHeight="false" outlineLevel="0" collapsed="false">
      <c r="A56" s="743" t="n">
        <f aca="false">'ALUMNAT 4t'!W17</f>
        <v>0</v>
      </c>
      <c r="B56" s="736" t="str">
        <f aca="false">B46</f>
        <v>CALENDARI</v>
      </c>
      <c r="C56" s="509" t="str">
        <f aca="false">C46</f>
        <v>S’ha fet bon ús del calendari per a temporitzar les tasques.</v>
      </c>
      <c r="D56" s="509"/>
      <c r="E56" s="737" t="n">
        <v>0</v>
      </c>
      <c r="F56" s="739"/>
      <c r="G56" s="741"/>
    </row>
    <row r="57" customFormat="false" ht="15.75" hidden="false" customHeight="false" outlineLevel="0" collapsed="false">
      <c r="A57" s="743" t="n">
        <f aca="false">'ALUMNAT 4t'!W18</f>
        <v>0</v>
      </c>
      <c r="B57" s="736" t="str">
        <f aca="false">B47</f>
        <v>AVALUACIÓ</v>
      </c>
      <c r="C57" s="509" t="str">
        <f aca="false">C47</f>
        <v>S’ha complimentat l’avaluació del grup, objectius, i compromisos personals.</v>
      </c>
      <c r="D57" s="509"/>
      <c r="E57" s="737" t="n">
        <v>7</v>
      </c>
      <c r="F57" s="739"/>
      <c r="G57" s="742"/>
    </row>
    <row r="58" customFormat="false" ht="15.75" hidden="false" customHeight="false" outlineLevel="0" collapsed="false">
      <c r="A58" s="743" t="n">
        <f aca="false">'ALUMNAT 4t'!W19</f>
        <v>0</v>
      </c>
      <c r="B58" s="736" t="str">
        <f aca="false">B48</f>
        <v>VALORACIÓ TREBALL EN EQUIP</v>
      </c>
      <c r="C58" s="509" t="str">
        <f aca="false">C48</f>
        <v>S'ha complimentat el quadre adequadament.</v>
      </c>
      <c r="D58" s="509"/>
      <c r="E58" s="737" t="n">
        <v>7</v>
      </c>
      <c r="F58" s="739"/>
      <c r="G58" s="742"/>
    </row>
    <row r="59" customFormat="false" ht="15.75" hidden="false" customHeight="false" outlineLevel="0" collapsed="false">
      <c r="A59" s="743" t="n">
        <f aca="false">'ALUMNAT 4t'!W20</f>
        <v>0</v>
      </c>
      <c r="B59" s="736" t="str">
        <f aca="false">B49</f>
        <v>6 PRIMERES SETMANES (48 pàg. max.)</v>
      </c>
      <c r="C59" s="509" t="str">
        <f aca="false">C49</f>
        <v>S'ha omplert totes les dades de manera adequada (5 punts, signatura y data).</v>
      </c>
      <c r="D59" s="509"/>
      <c r="E59" s="761" t="n">
        <v>40</v>
      </c>
      <c r="F59" s="737" t="n">
        <f aca="false">E59*10/$F$2</f>
        <v>8.333333333</v>
      </c>
      <c r="G59" s="746" t="str">
        <f aca="false">G49</f>
        <v>Introduir número de pàgines correctes (max. 48)</v>
      </c>
    </row>
    <row r="60" customFormat="false" ht="15.75" hidden="false" customHeight="false" outlineLevel="0" collapsed="false">
      <c r="A60" s="743" t="n">
        <f aca="false">'ALUMNAT 4t'!W21</f>
        <v>0</v>
      </c>
      <c r="B60" s="736" t="str">
        <f aca="false">B50</f>
        <v>SETMANES 7 A 10</v>
      </c>
      <c r="C60" s="509" t="str">
        <f aca="false">C50</f>
        <v>Quadre inicial complimentat de manera adequada.</v>
      </c>
      <c r="D60" s="509"/>
      <c r="E60" s="737" t="n">
        <v>5</v>
      </c>
      <c r="F60" s="749"/>
      <c r="G60" s="750"/>
    </row>
    <row r="61" customFormat="false" ht="15.75" hidden="false" customHeight="false" outlineLevel="0" collapsed="false">
      <c r="A61" s="743" t="n">
        <f aca="false">'ALUMNAT 4t'!W22</f>
        <v>0</v>
      </c>
      <c r="B61" s="736" t="str">
        <f aca="false">B51</f>
        <v>4 ÚLTIMES SETMANES (6 pàg. màx.)</v>
      </c>
      <c r="C61" s="509" t="str">
        <f aca="false">C51</f>
        <v>S'ha omplert totes les dades de manera adequada (5 punts, signatura y data).</v>
      </c>
      <c r="D61" s="509"/>
      <c r="E61" s="762" t="n">
        <v>5</v>
      </c>
      <c r="F61" s="755" t="n">
        <f aca="false">E61*10/$F$3</f>
        <v>8.333333333</v>
      </c>
      <c r="G61" s="756" t="str">
        <f aca="false">G51</f>
        <v>Introduir número de pàgines correctes (max 6)</v>
      </c>
    </row>
    <row r="62" customFormat="false" ht="15.75" hidden="false" customHeight="false" outlineLevel="0" collapsed="false">
      <c r="A62" s="763"/>
      <c r="B62" s="764"/>
      <c r="C62" s="764"/>
      <c r="D62" s="764"/>
      <c r="E62" s="764"/>
      <c r="F62" s="764"/>
      <c r="G62" s="765"/>
    </row>
    <row r="63" customFormat="false" ht="15.75" hidden="false" customHeight="true" outlineLevel="0" collapsed="false">
      <c r="A63" s="757" t="n">
        <f aca="false">'ALUMNAT 4t'!AA15</f>
        <v>0</v>
      </c>
      <c r="B63" s="758" t="n">
        <f aca="false">AVERAGE(E64:E68,F69,E70,F71)</f>
        <v>7.583333333</v>
      </c>
      <c r="C63" s="759" t="s">
        <v>508</v>
      </c>
      <c r="D63" s="759"/>
      <c r="E63" s="759"/>
      <c r="F63" s="760" t="n">
        <f aca="false">'ALUMNAT 4t'!AA14</f>
        <v>0</v>
      </c>
      <c r="G63" s="760"/>
    </row>
    <row r="64" customFormat="false" ht="15.75" hidden="false" customHeight="false" outlineLevel="0" collapsed="false">
      <c r="A64" s="743" t="n">
        <f aca="false">'ALUMNAT 4t'!Z15</f>
        <v>0</v>
      </c>
      <c r="B64" s="736" t="str">
        <f aca="false">B54</f>
        <v>PRESENTACIÓ</v>
      </c>
      <c r="C64" s="509" t="str">
        <f aca="false">C54</f>
        <v>S'ha tingut cura del Quadern de grup</v>
      </c>
      <c r="D64" s="509"/>
      <c r="E64" s="737" t="n">
        <v>10</v>
      </c>
      <c r="F64" s="760"/>
      <c r="G64" s="760"/>
    </row>
    <row r="65" customFormat="false" ht="15.75" hidden="false" customHeight="false" outlineLevel="0" collapsed="false">
      <c r="A65" s="743" t="e">
        <f aca="false">#REF!</f>
        <v>#REF!</v>
      </c>
      <c r="B65" s="736" t="str">
        <f aca="false">B55</f>
        <v>OBJECTIUS</v>
      </c>
      <c r="C65" s="509" t="str">
        <f aca="false">C55</f>
        <v>S’han fixat objectius de grup i compromisos personals</v>
      </c>
      <c r="D65" s="509"/>
      <c r="E65" s="737" t="n">
        <v>10</v>
      </c>
      <c r="F65" s="739"/>
      <c r="G65" s="740"/>
    </row>
    <row r="66" customFormat="false" ht="15.75" hidden="false" customHeight="false" outlineLevel="0" collapsed="false">
      <c r="A66" s="743" t="n">
        <f aca="false">'ALUMNAT 4t'!Z17</f>
        <v>0</v>
      </c>
      <c r="B66" s="736" t="str">
        <f aca="false">B56</f>
        <v>CALENDARI</v>
      </c>
      <c r="C66" s="509" t="str">
        <f aca="false">C56</f>
        <v>S’ha fet bon ús del calendari per a temporitzar les tasques.</v>
      </c>
      <c r="D66" s="509"/>
      <c r="E66" s="737" t="n">
        <v>0</v>
      </c>
      <c r="F66" s="739"/>
      <c r="G66" s="741"/>
    </row>
    <row r="67" customFormat="false" ht="15.75" hidden="false" customHeight="false" outlineLevel="0" collapsed="false">
      <c r="A67" s="743" t="n">
        <f aca="false">'ALUMNAT 4t'!Z18</f>
        <v>0</v>
      </c>
      <c r="B67" s="736" t="str">
        <f aca="false">B57</f>
        <v>AVALUACIÓ</v>
      </c>
      <c r="C67" s="509" t="str">
        <f aca="false">C57</f>
        <v>S’ha complimentat l’avaluació del grup, objectius, i compromisos personals.</v>
      </c>
      <c r="D67" s="509"/>
      <c r="E67" s="737" t="n">
        <v>7</v>
      </c>
      <c r="F67" s="739"/>
      <c r="G67" s="742"/>
    </row>
    <row r="68" customFormat="false" ht="15.75" hidden="false" customHeight="false" outlineLevel="0" collapsed="false">
      <c r="A68" s="743" t="n">
        <f aca="false">'ALUMNAT 4t'!Z19</f>
        <v>0</v>
      </c>
      <c r="B68" s="736" t="str">
        <f aca="false">B58</f>
        <v>VALORACIÓ TREBALL EN EQUIP</v>
      </c>
      <c r="C68" s="509" t="str">
        <f aca="false">C58</f>
        <v>S'ha complimentat el quadre adequadament.</v>
      </c>
      <c r="D68" s="509"/>
      <c r="E68" s="737" t="n">
        <v>7</v>
      </c>
      <c r="F68" s="739"/>
      <c r="G68" s="742"/>
    </row>
    <row r="69" customFormat="false" ht="15.75" hidden="false" customHeight="false" outlineLevel="0" collapsed="false">
      <c r="A69" s="743" t="n">
        <f aca="false">'ALUMNAT 4t'!Z20</f>
        <v>0</v>
      </c>
      <c r="B69" s="736" t="str">
        <f aca="false">B59</f>
        <v>6 PRIMERES SETMANES (48 pàg. max.)</v>
      </c>
      <c r="C69" s="509" t="str">
        <f aca="false">C59</f>
        <v>S'ha omplert totes les dades de manera adequada (5 punts, signatura y data).</v>
      </c>
      <c r="D69" s="509"/>
      <c r="E69" s="761" t="n">
        <v>40</v>
      </c>
      <c r="F69" s="737" t="n">
        <f aca="false">E69*10/$F$2</f>
        <v>8.333333333</v>
      </c>
      <c r="G69" s="746" t="str">
        <f aca="false">G59</f>
        <v>Introduir número de pàgines correctes (max. 48)</v>
      </c>
    </row>
    <row r="70" customFormat="false" ht="15.75" hidden="false" customHeight="false" outlineLevel="0" collapsed="false">
      <c r="A70" s="743" t="n">
        <f aca="false">'ALUMNAT 4t'!Z21</f>
        <v>0</v>
      </c>
      <c r="B70" s="736" t="str">
        <f aca="false">B60</f>
        <v>SETMANES 7 A 10</v>
      </c>
      <c r="C70" s="509" t="str">
        <f aca="false">C60</f>
        <v>Quadre inicial complimentat de manera adequada.</v>
      </c>
      <c r="D70" s="509"/>
      <c r="E70" s="737" t="n">
        <v>10</v>
      </c>
      <c r="F70" s="749"/>
      <c r="G70" s="750"/>
    </row>
    <row r="71" customFormat="false" ht="15.75" hidden="false" customHeight="false" outlineLevel="0" collapsed="false">
      <c r="A71" s="743" t="n">
        <f aca="false">'ALUMNAT 4t'!Z22</f>
        <v>0</v>
      </c>
      <c r="B71" s="736" t="str">
        <f aca="false">B61</f>
        <v>4 ÚLTIMES SETMANES (6 pàg. màx.)</v>
      </c>
      <c r="C71" s="509" t="str">
        <f aca="false">C61</f>
        <v>S'ha omplert totes les dades de manera adequada (5 punts, signatura y data).</v>
      </c>
      <c r="D71" s="509"/>
      <c r="E71" s="762" t="n">
        <v>5</v>
      </c>
      <c r="F71" s="755" t="n">
        <f aca="false">E71*10/$F$3</f>
        <v>8.333333333</v>
      </c>
      <c r="G71" s="756" t="str">
        <f aca="false">G61</f>
        <v>Introduir número de pàgines correctes (max 6)</v>
      </c>
    </row>
    <row r="72" customFormat="false" ht="15.75" hidden="false" customHeight="false" outlineLevel="0" collapsed="false">
      <c r="A72" s="763"/>
      <c r="B72" s="764"/>
      <c r="C72" s="764"/>
      <c r="D72" s="764"/>
      <c r="E72" s="764"/>
      <c r="F72" s="764"/>
      <c r="G72" s="765"/>
    </row>
    <row r="73" customFormat="false" ht="15.75" hidden="false" customHeight="true" outlineLevel="0" collapsed="false">
      <c r="A73" s="757" t="n">
        <f aca="false">'ALUMNAT 4t'!AD15</f>
        <v>0</v>
      </c>
      <c r="B73" s="758" t="n">
        <f aca="false">AVERAGE(E74:E78,F79,E80,F81)</f>
        <v>8</v>
      </c>
      <c r="C73" s="759" t="s">
        <v>508</v>
      </c>
      <c r="D73" s="759"/>
      <c r="E73" s="759"/>
      <c r="F73" s="760" t="n">
        <f aca="false">'ALUMNAT 4t'!AD14</f>
        <v>0</v>
      </c>
      <c r="G73" s="760"/>
    </row>
    <row r="74" customFormat="false" ht="15.75" hidden="false" customHeight="false" outlineLevel="0" collapsed="false">
      <c r="A74" s="743" t="n">
        <f aca="false">'ALUMNAT 4t'!AC15</f>
        <v>0</v>
      </c>
      <c r="B74" s="736" t="str">
        <f aca="false">B64</f>
        <v>PRESENTACIÓ</v>
      </c>
      <c r="C74" s="509" t="str">
        <f aca="false">C64</f>
        <v>S'ha tingut cura del Quadern de grup</v>
      </c>
      <c r="D74" s="509"/>
      <c r="E74" s="737" t="n">
        <v>10</v>
      </c>
      <c r="F74" s="760"/>
      <c r="G74" s="760"/>
    </row>
    <row r="75" customFormat="false" ht="15.75" hidden="false" customHeight="false" outlineLevel="0" collapsed="false">
      <c r="A75" s="743" t="e">
        <f aca="false">#REF!</f>
        <v>#REF!</v>
      </c>
      <c r="B75" s="736" t="str">
        <f aca="false">B65</f>
        <v>OBJECTIUS</v>
      </c>
      <c r="C75" s="509" t="str">
        <f aca="false">C65</f>
        <v>S’han fixat objectius de grup i compromisos personals</v>
      </c>
      <c r="D75" s="509"/>
      <c r="E75" s="737" t="n">
        <v>10</v>
      </c>
      <c r="F75" s="739"/>
      <c r="G75" s="740"/>
    </row>
    <row r="76" customFormat="false" ht="15.75" hidden="false" customHeight="false" outlineLevel="0" collapsed="false">
      <c r="A76" s="743" t="n">
        <f aca="false">'ALUMNAT 4t'!AC17</f>
        <v>0</v>
      </c>
      <c r="B76" s="736" t="str">
        <f aca="false">B66</f>
        <v>CALENDARI</v>
      </c>
      <c r="C76" s="509" t="str">
        <f aca="false">C66</f>
        <v>S’ha fet bon ús del calendari per a temporitzar les tasques.</v>
      </c>
      <c r="D76" s="509"/>
      <c r="E76" s="737" t="n">
        <v>0</v>
      </c>
      <c r="F76" s="739"/>
      <c r="G76" s="741"/>
    </row>
    <row r="77" customFormat="false" ht="15.75" hidden="false" customHeight="false" outlineLevel="0" collapsed="false">
      <c r="A77" s="743" t="n">
        <f aca="false">'ALUMNAT 4t'!AC18</f>
        <v>0</v>
      </c>
      <c r="B77" s="736" t="str">
        <f aca="false">B67</f>
        <v>AVALUACIÓ</v>
      </c>
      <c r="C77" s="509" t="str">
        <f aca="false">C67</f>
        <v>S’ha complimentat l’avaluació del grup, objectius, i compromisos personals.</v>
      </c>
      <c r="D77" s="509"/>
      <c r="E77" s="737" t="n">
        <v>7</v>
      </c>
      <c r="F77" s="739"/>
      <c r="G77" s="742"/>
    </row>
    <row r="78" customFormat="false" ht="15.75" hidden="false" customHeight="false" outlineLevel="0" collapsed="false">
      <c r="A78" s="743" t="n">
        <f aca="false">'ALUMNAT 4t'!AC19</f>
        <v>0</v>
      </c>
      <c r="B78" s="736" t="str">
        <f aca="false">B68</f>
        <v>VALORACIÓ TREBALL EN EQUIP</v>
      </c>
      <c r="C78" s="509" t="str">
        <f aca="false">C68</f>
        <v>S'ha complimentat el quadre adequadament.</v>
      </c>
      <c r="D78" s="509"/>
      <c r="E78" s="737" t="n">
        <v>7</v>
      </c>
      <c r="F78" s="739"/>
      <c r="G78" s="742"/>
    </row>
    <row r="79" customFormat="false" ht="15.75" hidden="false" customHeight="false" outlineLevel="0" collapsed="false">
      <c r="A79" s="743" t="n">
        <f aca="false">'ALUMNAT 4t'!AC20</f>
        <v>0</v>
      </c>
      <c r="B79" s="736" t="str">
        <f aca="false">B69</f>
        <v>6 PRIMERES SETMANES (48 pàg. max.)</v>
      </c>
      <c r="C79" s="509" t="str">
        <f aca="false">C69</f>
        <v>S'ha omplert totes les dades de manera adequada (5 punts, signatura y data).</v>
      </c>
      <c r="D79" s="509"/>
      <c r="E79" s="761" t="n">
        <v>48</v>
      </c>
      <c r="F79" s="737" t="n">
        <f aca="false">E79*10/$F$2</f>
        <v>10</v>
      </c>
      <c r="G79" s="746" t="str">
        <f aca="false">G69</f>
        <v>Introduir número de pàgines correctes (max. 48)</v>
      </c>
    </row>
    <row r="80" customFormat="false" ht="15.75" hidden="false" customHeight="false" outlineLevel="0" collapsed="false">
      <c r="A80" s="743" t="n">
        <f aca="false">'ALUMNAT 4t'!AC21</f>
        <v>0</v>
      </c>
      <c r="B80" s="736" t="str">
        <f aca="false">B70</f>
        <v>SETMANES 7 A 10</v>
      </c>
      <c r="C80" s="509" t="str">
        <f aca="false">C70</f>
        <v>Quadre inicial complimentat de manera adequada.</v>
      </c>
      <c r="D80" s="509"/>
      <c r="E80" s="737" t="n">
        <v>10</v>
      </c>
      <c r="F80" s="749"/>
      <c r="G80" s="750"/>
    </row>
    <row r="81" customFormat="false" ht="15.75" hidden="false" customHeight="false" outlineLevel="0" collapsed="false">
      <c r="A81" s="743" t="n">
        <f aca="false">'ALUMNAT 4t'!AC22</f>
        <v>0</v>
      </c>
      <c r="B81" s="736" t="str">
        <f aca="false">B71</f>
        <v>4 ÚLTIMES SETMANES (6 pàg. màx.)</v>
      </c>
      <c r="C81" s="509" t="str">
        <f aca="false">C71</f>
        <v>S'ha omplert totes les dades de manera adequada (5 punts, signatura y data).</v>
      </c>
      <c r="D81" s="509"/>
      <c r="E81" s="762" t="n">
        <v>6</v>
      </c>
      <c r="F81" s="755" t="n">
        <f aca="false">E81*10/$F$3</f>
        <v>10</v>
      </c>
      <c r="G81" s="756" t="str">
        <f aca="false">G71</f>
        <v>Introduir número de pàgines correctes (max 6)</v>
      </c>
    </row>
    <row r="82" customFormat="false" ht="15.75" hidden="false" customHeight="false" outlineLevel="0" collapsed="false">
      <c r="A82" s="763"/>
      <c r="B82" s="764"/>
      <c r="C82" s="764"/>
      <c r="D82" s="764"/>
      <c r="E82" s="764"/>
      <c r="F82" s="764"/>
      <c r="G82" s="765"/>
    </row>
    <row r="83" customFormat="false" ht="15.75" hidden="false" customHeight="true" outlineLevel="0" collapsed="false">
      <c r="A83" s="757" t="n">
        <f aca="false">'ALUMNAT 4t'!U24</f>
        <v>0</v>
      </c>
      <c r="B83" s="758" t="n">
        <f aca="false">AVERAGE(E84:E88,F89,E90,F91)</f>
        <v>7.583333333</v>
      </c>
      <c r="C83" s="759" t="s">
        <v>508</v>
      </c>
      <c r="D83" s="759"/>
      <c r="E83" s="759"/>
      <c r="F83" s="760" t="n">
        <f aca="false">'ALUMNAT 4t'!U23</f>
        <v>0</v>
      </c>
      <c r="G83" s="760"/>
    </row>
    <row r="84" customFormat="false" ht="15.75" hidden="false" customHeight="false" outlineLevel="0" collapsed="false">
      <c r="A84" s="743" t="n">
        <f aca="false">'ALUMNAT 4t'!T24</f>
        <v>0</v>
      </c>
      <c r="B84" s="736" t="str">
        <f aca="false">B74</f>
        <v>PRESENTACIÓ</v>
      </c>
      <c r="C84" s="509" t="str">
        <f aca="false">C74</f>
        <v>S'ha tingut cura del Quadern de grup</v>
      </c>
      <c r="D84" s="509"/>
      <c r="E84" s="737" t="n">
        <v>10</v>
      </c>
      <c r="F84" s="760"/>
      <c r="G84" s="760"/>
    </row>
    <row r="85" customFormat="false" ht="15.75" hidden="false" customHeight="false" outlineLevel="0" collapsed="false">
      <c r="A85" s="743" t="n">
        <f aca="false">'ALUMNAT 4t'!T25</f>
        <v>0</v>
      </c>
      <c r="B85" s="736" t="str">
        <f aca="false">B75</f>
        <v>OBJECTIUS</v>
      </c>
      <c r="C85" s="509" t="str">
        <f aca="false">C75</f>
        <v>S’han fixat objectius de grup i compromisos personals</v>
      </c>
      <c r="D85" s="509"/>
      <c r="E85" s="737" t="n">
        <v>10</v>
      </c>
      <c r="F85" s="739"/>
      <c r="G85" s="740"/>
    </row>
    <row r="86" customFormat="false" ht="15.75" hidden="false" customHeight="false" outlineLevel="0" collapsed="false">
      <c r="A86" s="743" t="n">
        <f aca="false">'ALUMNAT 4t'!T26</f>
        <v>0</v>
      </c>
      <c r="B86" s="736" t="str">
        <f aca="false">B76</f>
        <v>CALENDARI</v>
      </c>
      <c r="C86" s="509" t="str">
        <f aca="false">C76</f>
        <v>S’ha fet bon ús del calendari per a temporitzar les tasques.</v>
      </c>
      <c r="D86" s="509"/>
      <c r="E86" s="737" t="n">
        <v>0</v>
      </c>
      <c r="F86" s="739"/>
      <c r="G86" s="741"/>
    </row>
    <row r="87" customFormat="false" ht="15.75" hidden="false" customHeight="false" outlineLevel="0" collapsed="false">
      <c r="A87" s="743" t="e">
        <f aca="false">#REF!</f>
        <v>#REF!</v>
      </c>
      <c r="B87" s="736" t="str">
        <f aca="false">B77</f>
        <v>AVALUACIÓ</v>
      </c>
      <c r="C87" s="509" t="str">
        <f aca="false">C77</f>
        <v>S’ha complimentat l’avaluació del grup, objectius, i compromisos personals.</v>
      </c>
      <c r="D87" s="509"/>
      <c r="E87" s="737" t="n">
        <v>7</v>
      </c>
      <c r="F87" s="739"/>
      <c r="G87" s="742"/>
    </row>
    <row r="88" customFormat="false" ht="15.75" hidden="false" customHeight="false" outlineLevel="0" collapsed="false">
      <c r="A88" s="743" t="e">
        <f aca="false">#REF!</f>
        <v>#REF!</v>
      </c>
      <c r="B88" s="736" t="str">
        <f aca="false">B78</f>
        <v>VALORACIÓ TREBALL EN EQUIP</v>
      </c>
      <c r="C88" s="509" t="str">
        <f aca="false">C78</f>
        <v>S'ha complimentat el quadre adequadament.</v>
      </c>
      <c r="D88" s="509"/>
      <c r="E88" s="737" t="n">
        <v>7</v>
      </c>
      <c r="F88" s="739"/>
      <c r="G88" s="742"/>
    </row>
    <row r="89" customFormat="false" ht="15.75" hidden="false" customHeight="false" outlineLevel="0" collapsed="false">
      <c r="A89" s="743" t="e">
        <f aca="false">#REF!</f>
        <v>#REF!</v>
      </c>
      <c r="B89" s="736" t="str">
        <f aca="false">B79</f>
        <v>6 PRIMERES SETMANES (48 pàg. max.)</v>
      </c>
      <c r="C89" s="509" t="str">
        <f aca="false">C79</f>
        <v>S'ha omplert totes les dades de manera adequada (5 punts, signatura y data).</v>
      </c>
      <c r="D89" s="509"/>
      <c r="E89" s="761" t="n">
        <v>40</v>
      </c>
      <c r="F89" s="737" t="n">
        <f aca="false">E89*10/$F$2</f>
        <v>8.333333333</v>
      </c>
      <c r="G89" s="746" t="str">
        <f aca="false">G79</f>
        <v>Introduir número de pàgines correctes (max. 48)</v>
      </c>
    </row>
    <row r="90" customFormat="false" ht="15.75" hidden="false" customHeight="false" outlineLevel="0" collapsed="false">
      <c r="A90" s="743" t="n">
        <f aca="false">'ALUMNAT 4t'!T30</f>
        <v>0</v>
      </c>
      <c r="B90" s="736" t="str">
        <f aca="false">B80</f>
        <v>SETMANES 7 A 10</v>
      </c>
      <c r="C90" s="509" t="str">
        <f aca="false">C80</f>
        <v>Quadre inicial complimentat de manera adequada.</v>
      </c>
      <c r="D90" s="509"/>
      <c r="E90" s="737" t="n">
        <v>10</v>
      </c>
      <c r="F90" s="749"/>
      <c r="G90" s="750"/>
    </row>
    <row r="91" customFormat="false" ht="15.75" hidden="false" customHeight="false" outlineLevel="0" collapsed="false">
      <c r="A91" s="743" t="n">
        <f aca="false">'ALUMNAT 4t'!T31</f>
        <v>0</v>
      </c>
      <c r="B91" s="736" t="str">
        <f aca="false">B81</f>
        <v>4 ÚLTIMES SETMANES (6 pàg. màx.)</v>
      </c>
      <c r="C91" s="509" t="str">
        <f aca="false">C81</f>
        <v>S'ha omplert totes les dades de manera adequada (5 punts, signatura y data).</v>
      </c>
      <c r="D91" s="509"/>
      <c r="E91" s="762" t="n">
        <v>5</v>
      </c>
      <c r="F91" s="755" t="n">
        <f aca="false">E91*10/$F$3</f>
        <v>8.333333333</v>
      </c>
      <c r="G91" s="756" t="str">
        <f aca="false">G81</f>
        <v>Introduir número de pàgines correctes (max 6)</v>
      </c>
    </row>
    <row r="92" customFormat="false" ht="15.75" hidden="false" customHeight="false" outlineLevel="0" collapsed="false">
      <c r="A92" s="763"/>
      <c r="B92" s="764"/>
      <c r="C92" s="764"/>
      <c r="D92" s="764"/>
      <c r="E92" s="764"/>
      <c r="F92" s="764"/>
      <c r="G92" s="765"/>
    </row>
    <row r="93" customFormat="false" ht="15.75" hidden="false" customHeight="true" outlineLevel="0" collapsed="false">
      <c r="A93" s="757" t="n">
        <f aca="false">'ALUMNAT 4t'!X24</f>
        <v>0</v>
      </c>
      <c r="B93" s="758" t="n">
        <f aca="false">AVERAGE(E94:E98,F99,E100,F101)</f>
        <v>0</v>
      </c>
      <c r="C93" s="759" t="s">
        <v>508</v>
      </c>
      <c r="D93" s="759"/>
      <c r="E93" s="759"/>
      <c r="F93" s="760" t="n">
        <f aca="false">'ALUMNAT 4t'!X23</f>
        <v>0</v>
      </c>
      <c r="G93" s="760"/>
    </row>
    <row r="94" customFormat="false" ht="15.75" hidden="false" customHeight="false" outlineLevel="0" collapsed="false">
      <c r="A94" s="766" t="n">
        <f aca="false">'ALUMNAT 4t'!W24</f>
        <v>0</v>
      </c>
      <c r="B94" s="736" t="str">
        <f aca="false">B84</f>
        <v>PRESENTACIÓ</v>
      </c>
      <c r="C94" s="509" t="str">
        <f aca="false">C84</f>
        <v>S'ha tingut cura del Quadern de grup</v>
      </c>
      <c r="D94" s="509"/>
      <c r="E94" s="737"/>
      <c r="F94" s="760"/>
      <c r="G94" s="760"/>
    </row>
    <row r="95" customFormat="false" ht="15.75" hidden="false" customHeight="false" outlineLevel="0" collapsed="false">
      <c r="A95" s="766" t="n">
        <f aca="false">'ALUMNAT 4t'!W25</f>
        <v>0</v>
      </c>
      <c r="B95" s="736" t="str">
        <f aca="false">B85</f>
        <v>OBJECTIUS</v>
      </c>
      <c r="C95" s="509" t="str">
        <f aca="false">C85</f>
        <v>S’han fixat objectius de grup i compromisos personals</v>
      </c>
      <c r="D95" s="509"/>
      <c r="E95" s="737"/>
      <c r="F95" s="739"/>
      <c r="G95" s="740"/>
    </row>
    <row r="96" customFormat="false" ht="15.75" hidden="false" customHeight="false" outlineLevel="0" collapsed="false">
      <c r="A96" s="743" t="n">
        <f aca="false">'ALUMNAT 4t'!W26</f>
        <v>0</v>
      </c>
      <c r="B96" s="736" t="str">
        <f aca="false">B86</f>
        <v>CALENDARI</v>
      </c>
      <c r="C96" s="509" t="str">
        <f aca="false">C86</f>
        <v>S’ha fet bon ús del calendari per a temporitzar les tasques.</v>
      </c>
      <c r="D96" s="509"/>
      <c r="E96" s="737"/>
      <c r="F96" s="739"/>
      <c r="G96" s="741"/>
    </row>
    <row r="97" customFormat="false" ht="15.75" hidden="false" customHeight="false" outlineLevel="0" collapsed="false">
      <c r="A97" s="743" t="e">
        <f aca="false">#REF!</f>
        <v>#REF!</v>
      </c>
      <c r="B97" s="736" t="str">
        <f aca="false">B87</f>
        <v>AVALUACIÓ</v>
      </c>
      <c r="C97" s="509" t="str">
        <f aca="false">C87</f>
        <v>S’ha complimentat l’avaluació del grup, objectius, i compromisos personals.</v>
      </c>
      <c r="D97" s="509"/>
      <c r="E97" s="737"/>
      <c r="F97" s="739"/>
      <c r="G97" s="742"/>
    </row>
    <row r="98" customFormat="false" ht="15.75" hidden="false" customHeight="false" outlineLevel="0" collapsed="false">
      <c r="A98" s="743" t="n">
        <f aca="false">'ALUMNAT 4t'!W28</f>
        <v>0</v>
      </c>
      <c r="B98" s="736" t="str">
        <f aca="false">B88</f>
        <v>VALORACIÓ TREBALL EN EQUIP</v>
      </c>
      <c r="C98" s="509" t="str">
        <f aca="false">C88</f>
        <v>S'ha complimentat el quadre adequadament.</v>
      </c>
      <c r="D98" s="509"/>
      <c r="E98" s="737"/>
      <c r="F98" s="739"/>
      <c r="G98" s="742"/>
    </row>
    <row r="99" customFormat="false" ht="15.75" hidden="false" customHeight="false" outlineLevel="0" collapsed="false">
      <c r="A99" s="743" t="n">
        <f aca="false">'ALUMNAT 4t'!W29</f>
        <v>0</v>
      </c>
      <c r="B99" s="736" t="str">
        <f aca="false">B89</f>
        <v>6 PRIMERES SETMANES (48 pàg. max.)</v>
      </c>
      <c r="C99" s="509" t="str">
        <f aca="false">C89</f>
        <v>S'ha omplert totes les dades de manera adequada (5 punts, signatura y data).</v>
      </c>
      <c r="D99" s="509"/>
      <c r="E99" s="761"/>
      <c r="F99" s="737" t="n">
        <f aca="false">E99*10/$F$2</f>
        <v>0</v>
      </c>
      <c r="G99" s="746" t="str">
        <f aca="false">G89</f>
        <v>Introduir número de pàgines correctes (max. 48)</v>
      </c>
    </row>
    <row r="100" customFormat="false" ht="15.75" hidden="false" customHeight="false" outlineLevel="0" collapsed="false">
      <c r="A100" s="743" t="n">
        <f aca="false">'ALUMNAT 4t'!W30</f>
        <v>0</v>
      </c>
      <c r="B100" s="736" t="str">
        <f aca="false">B90</f>
        <v>SETMANES 7 A 10</v>
      </c>
      <c r="C100" s="509" t="str">
        <f aca="false">C90</f>
        <v>Quadre inicial complimentat de manera adequada.</v>
      </c>
      <c r="D100" s="509"/>
      <c r="E100" s="737"/>
      <c r="F100" s="749"/>
      <c r="G100" s="750"/>
    </row>
    <row r="101" customFormat="false" ht="15.75" hidden="false" customHeight="false" outlineLevel="0" collapsed="false">
      <c r="A101" s="743" t="n">
        <f aca="false">'ALUMNAT 4t'!W31</f>
        <v>0</v>
      </c>
      <c r="B101" s="736" t="str">
        <f aca="false">B91</f>
        <v>4 ÚLTIMES SETMANES (6 pàg. màx.)</v>
      </c>
      <c r="C101" s="509" t="str">
        <f aca="false">C91</f>
        <v>S'ha omplert totes les dades de manera adequada (5 punts, signatura y data).</v>
      </c>
      <c r="D101" s="509"/>
      <c r="E101" s="762"/>
      <c r="F101" s="755" t="n">
        <f aca="false">E101*10/$F$3</f>
        <v>0</v>
      </c>
      <c r="G101" s="756" t="str">
        <f aca="false">G91</f>
        <v>Introduir número de pàgines correctes (max 6)</v>
      </c>
    </row>
    <row r="102" customFormat="false" ht="15.75" hidden="false" customHeight="false" outlineLevel="0" collapsed="false">
      <c r="A102" s="763"/>
      <c r="B102" s="764"/>
      <c r="C102" s="764"/>
      <c r="D102" s="764"/>
      <c r="E102" s="764"/>
      <c r="F102" s="764"/>
      <c r="G102" s="765"/>
    </row>
    <row r="103" customFormat="false" ht="15.75" hidden="false" customHeight="true" outlineLevel="0" collapsed="false">
      <c r="A103" s="757" t="n">
        <f aca="false">'ALUMNAT 4t'!AA24</f>
        <v>0</v>
      </c>
      <c r="B103" s="758" t="n">
        <f aca="false">AVERAGE(E104:E108,F109,E110,F111)</f>
        <v>5.5</v>
      </c>
      <c r="C103" s="759" t="s">
        <v>508</v>
      </c>
      <c r="D103" s="759"/>
      <c r="E103" s="759"/>
      <c r="F103" s="760" t="n">
        <f aca="false">'ALUMNAT 4t'!AA23</f>
        <v>0</v>
      </c>
      <c r="G103" s="760"/>
    </row>
    <row r="104" customFormat="false" ht="15.75" hidden="false" customHeight="false" outlineLevel="0" collapsed="false">
      <c r="A104" s="766" t="n">
        <f aca="false">'ALUMNAT 4t'!Z24</f>
        <v>0</v>
      </c>
      <c r="B104" s="736" t="str">
        <f aca="false">B94</f>
        <v>PRESENTACIÓ</v>
      </c>
      <c r="C104" s="509" t="str">
        <f aca="false">C94</f>
        <v>S'ha tingut cura del Quadern de grup</v>
      </c>
      <c r="D104" s="509"/>
      <c r="E104" s="737" t="n">
        <v>10</v>
      </c>
      <c r="F104" s="760"/>
      <c r="G104" s="760"/>
    </row>
    <row r="105" customFormat="false" ht="15.75" hidden="false" customHeight="false" outlineLevel="0" collapsed="false">
      <c r="A105" s="766" t="n">
        <f aca="false">'ALUMNAT 4t'!Z25</f>
        <v>0</v>
      </c>
      <c r="B105" s="736" t="str">
        <f aca="false">B95</f>
        <v>OBJECTIUS</v>
      </c>
      <c r="C105" s="509" t="str">
        <f aca="false">C95</f>
        <v>S’han fixat objectius de grup i compromisos personals</v>
      </c>
      <c r="D105" s="509"/>
      <c r="E105" s="737" t="n">
        <v>10</v>
      </c>
      <c r="F105" s="739"/>
      <c r="G105" s="740"/>
    </row>
    <row r="106" customFormat="false" ht="15.75" hidden="false" customHeight="false" outlineLevel="0" collapsed="false">
      <c r="A106" s="766" t="n">
        <f aca="false">'ALUMNAT 4t'!Z26</f>
        <v>0</v>
      </c>
      <c r="B106" s="736" t="str">
        <f aca="false">B96</f>
        <v>CALENDARI</v>
      </c>
      <c r="C106" s="509" t="str">
        <f aca="false">C96</f>
        <v>S’ha fet bon ús del calendari per a temporitzar les tasques.</v>
      </c>
      <c r="D106" s="509"/>
      <c r="E106" s="737" t="n">
        <v>0</v>
      </c>
      <c r="F106" s="739"/>
      <c r="G106" s="741"/>
    </row>
    <row r="107" customFormat="false" ht="15.75" hidden="false" customHeight="false" outlineLevel="0" collapsed="false">
      <c r="A107" s="766" t="e">
        <f aca="false">#REF!</f>
        <v>#REF!</v>
      </c>
      <c r="B107" s="736" t="str">
        <f aca="false">B97</f>
        <v>AVALUACIÓ</v>
      </c>
      <c r="C107" s="509" t="str">
        <f aca="false">C97</f>
        <v>S’ha complimentat l’avaluació del grup, objectius, i compromisos personals.</v>
      </c>
      <c r="D107" s="509"/>
      <c r="E107" s="737" t="n">
        <v>7</v>
      </c>
      <c r="F107" s="739"/>
      <c r="G107" s="742"/>
    </row>
    <row r="108" customFormat="false" ht="15.75" hidden="false" customHeight="false" outlineLevel="0" collapsed="false">
      <c r="A108" s="766" t="n">
        <f aca="false">'ALUMNAT 4t'!Z28</f>
        <v>0</v>
      </c>
      <c r="B108" s="736" t="str">
        <f aca="false">B98</f>
        <v>VALORACIÓ TREBALL EN EQUIP</v>
      </c>
      <c r="C108" s="509" t="str">
        <f aca="false">C98</f>
        <v>S'ha complimentat el quadre adequadament.</v>
      </c>
      <c r="D108" s="509"/>
      <c r="E108" s="737" t="n">
        <v>7</v>
      </c>
      <c r="F108" s="739"/>
      <c r="G108" s="742"/>
    </row>
    <row r="109" customFormat="false" ht="15.75" hidden="false" customHeight="false" outlineLevel="0" collapsed="false">
      <c r="A109" s="766" t="n">
        <f aca="false">'ALUMNAT 4t'!Z29</f>
        <v>0</v>
      </c>
      <c r="B109" s="736" t="str">
        <f aca="false">B99</f>
        <v>6 PRIMERES SETMANES (48 pàg. max.)</v>
      </c>
      <c r="C109" s="509" t="str">
        <f aca="false">C99</f>
        <v>S'ha omplert totes les dades de manera adequada (5 punts, signatura y data).</v>
      </c>
      <c r="D109" s="509"/>
      <c r="E109" s="761" t="n">
        <v>24</v>
      </c>
      <c r="F109" s="737" t="n">
        <f aca="false">E109*10/$F$2</f>
        <v>5</v>
      </c>
      <c r="G109" s="746" t="str">
        <f aca="false">G99</f>
        <v>Introduir número de pàgines correctes (max. 48)</v>
      </c>
    </row>
    <row r="110" customFormat="false" ht="15.75" hidden="false" customHeight="false" outlineLevel="0" collapsed="false">
      <c r="A110" s="766" t="n">
        <f aca="false">'ALUMNAT 4t'!Z30</f>
        <v>0</v>
      </c>
      <c r="B110" s="736" t="str">
        <f aca="false">B100</f>
        <v>SETMANES 7 A 10</v>
      </c>
      <c r="C110" s="509" t="str">
        <f aca="false">C100</f>
        <v>Quadre inicial complimentat de manera adequada.</v>
      </c>
      <c r="D110" s="509"/>
      <c r="E110" s="737" t="n">
        <v>0</v>
      </c>
      <c r="F110" s="749"/>
      <c r="G110" s="750"/>
    </row>
    <row r="111" customFormat="false" ht="15.75" hidden="false" customHeight="false" outlineLevel="0" collapsed="false">
      <c r="A111" s="766" t="n">
        <f aca="false">'ALUMNAT 4t'!Z31</f>
        <v>0</v>
      </c>
      <c r="B111" s="736" t="str">
        <f aca="false">B101</f>
        <v>4 ÚLTIMES SETMANES (6 pàg. màx.)</v>
      </c>
      <c r="C111" s="509" t="str">
        <f aca="false">C101</f>
        <v>S'ha omplert totes les dades de manera adequada (5 punts, signatura y data).</v>
      </c>
      <c r="D111" s="509"/>
      <c r="E111" s="762" t="n">
        <v>3</v>
      </c>
      <c r="F111" s="755" t="n">
        <f aca="false">E111*10/$F$3</f>
        <v>5</v>
      </c>
      <c r="G111" s="756" t="str">
        <f aca="false">G101</f>
        <v>Introduir número de pàgines correctes (max 6)</v>
      </c>
    </row>
    <row r="112" customFormat="false" ht="15.75" hidden="false" customHeight="false" outlineLevel="0" collapsed="false">
      <c r="A112" s="763"/>
      <c r="B112" s="764"/>
      <c r="C112" s="764"/>
      <c r="D112" s="764"/>
      <c r="E112" s="764"/>
      <c r="F112" s="764"/>
      <c r="G112" s="765"/>
    </row>
    <row r="113" customFormat="false" ht="15.75" hidden="false" customHeight="true" outlineLevel="0" collapsed="false">
      <c r="A113" s="757" t="n">
        <f aca="false">'ALUMNAT 4t'!AD24</f>
        <v>0</v>
      </c>
      <c r="B113" s="758" t="n">
        <f aca="false">AVERAGE(E114:E118,F119,E120,F121)</f>
        <v>0</v>
      </c>
      <c r="C113" s="759" t="s">
        <v>508</v>
      </c>
      <c r="D113" s="759"/>
      <c r="E113" s="759"/>
      <c r="F113" s="760" t="n">
        <f aca="false">'ALUMNAT 4t'!AD23</f>
        <v>0</v>
      </c>
      <c r="G113" s="760"/>
    </row>
    <row r="114" customFormat="false" ht="15.75" hidden="false" customHeight="false" outlineLevel="0" collapsed="false">
      <c r="A114" s="766" t="n">
        <f aca="false">'ALUMNAT 4t'!AC24</f>
        <v>0</v>
      </c>
      <c r="B114" s="736" t="str">
        <f aca="false">B104</f>
        <v>PRESENTACIÓ</v>
      </c>
      <c r="C114" s="509" t="str">
        <f aca="false">C104</f>
        <v>S'ha tingut cura del Quadern de grup</v>
      </c>
      <c r="D114" s="509"/>
      <c r="E114" s="737"/>
      <c r="F114" s="760"/>
      <c r="G114" s="760"/>
    </row>
    <row r="115" customFormat="false" ht="15.75" hidden="false" customHeight="false" outlineLevel="0" collapsed="false">
      <c r="A115" s="766" t="n">
        <f aca="false">'ALUMNAT 4t'!AC25</f>
        <v>0</v>
      </c>
      <c r="B115" s="736" t="str">
        <f aca="false">B105</f>
        <v>OBJECTIUS</v>
      </c>
      <c r="C115" s="509" t="str">
        <f aca="false">C105</f>
        <v>S’han fixat objectius de grup i compromisos personals</v>
      </c>
      <c r="D115" s="509"/>
      <c r="E115" s="737"/>
      <c r="F115" s="739"/>
      <c r="G115" s="740"/>
    </row>
    <row r="116" customFormat="false" ht="15.75" hidden="false" customHeight="false" outlineLevel="0" collapsed="false">
      <c r="A116" s="766" t="n">
        <f aca="false">'ALUMNAT 4t'!AC26</f>
        <v>0</v>
      </c>
      <c r="B116" s="736" t="str">
        <f aca="false">B106</f>
        <v>CALENDARI</v>
      </c>
      <c r="C116" s="509" t="str">
        <f aca="false">C106</f>
        <v>S’ha fet bon ús del calendari per a temporitzar les tasques.</v>
      </c>
      <c r="D116" s="509"/>
      <c r="E116" s="737"/>
      <c r="F116" s="760" t="n">
        <f aca="false">'ALUMNAT 4t'!U36</f>
        <v>0</v>
      </c>
      <c r="G116" s="760"/>
    </row>
    <row r="117" customFormat="false" ht="15.75" hidden="false" customHeight="false" outlineLevel="0" collapsed="false">
      <c r="A117" s="766" t="e">
        <f aca="false">#REF!</f>
        <v>#REF!</v>
      </c>
      <c r="B117" s="736" t="str">
        <f aca="false">B107</f>
        <v>AVALUACIÓ</v>
      </c>
      <c r="C117" s="509" t="str">
        <f aca="false">C107</f>
        <v>S’ha complimentat l’avaluació del grup, objectius, i compromisos personals.</v>
      </c>
      <c r="D117" s="509"/>
      <c r="E117" s="737"/>
      <c r="F117" s="760"/>
      <c r="G117" s="760"/>
    </row>
    <row r="118" customFormat="false" ht="15.75" hidden="false" customHeight="false" outlineLevel="0" collapsed="false">
      <c r="A118" s="766" t="n">
        <f aca="false">'ALUMNAT 4t'!AC28</f>
        <v>0</v>
      </c>
      <c r="B118" s="736" t="str">
        <f aca="false">B108</f>
        <v>VALORACIÓ TREBALL EN EQUIP</v>
      </c>
      <c r="C118" s="509" t="str">
        <f aca="false">C108</f>
        <v>S'ha complimentat el quadre adequadament.</v>
      </c>
      <c r="D118" s="509"/>
      <c r="E118" s="737"/>
      <c r="F118" s="739"/>
      <c r="G118" s="742"/>
    </row>
    <row r="119" customFormat="false" ht="15.75" hidden="false" customHeight="false" outlineLevel="0" collapsed="false">
      <c r="A119" s="766" t="n">
        <f aca="false">'ALUMNAT 4t'!AC29</f>
        <v>0</v>
      </c>
      <c r="B119" s="736" t="str">
        <f aca="false">B109</f>
        <v>6 PRIMERES SETMANES (48 pàg. max.)</v>
      </c>
      <c r="C119" s="509" t="str">
        <f aca="false">C109</f>
        <v>S'ha omplert totes les dades de manera adequada (5 punts, signatura y data).</v>
      </c>
      <c r="D119" s="509"/>
      <c r="E119" s="761"/>
      <c r="F119" s="737" t="n">
        <f aca="false">E119*10/$F$2</f>
        <v>0</v>
      </c>
      <c r="G119" s="746" t="str">
        <f aca="false">G109</f>
        <v>Introduir número de pàgines correctes (max. 48)</v>
      </c>
    </row>
    <row r="120" customFormat="false" ht="15.75" hidden="false" customHeight="false" outlineLevel="0" collapsed="false">
      <c r="A120" s="766" t="n">
        <f aca="false">'ALUMNAT 4t'!AC30</f>
        <v>0</v>
      </c>
      <c r="B120" s="736" t="str">
        <f aca="false">B110</f>
        <v>SETMANES 7 A 10</v>
      </c>
      <c r="C120" s="509" t="str">
        <f aca="false">C110</f>
        <v>Quadre inicial complimentat de manera adequada.</v>
      </c>
      <c r="D120" s="509"/>
      <c r="E120" s="737"/>
      <c r="F120" s="749"/>
      <c r="G120" s="750"/>
    </row>
    <row r="121" customFormat="false" ht="15.75" hidden="false" customHeight="false" outlineLevel="0" collapsed="false">
      <c r="A121" s="766" t="n">
        <f aca="false">'ALUMNAT 4t'!AC31</f>
        <v>0</v>
      </c>
      <c r="B121" s="736" t="str">
        <f aca="false">B111</f>
        <v>4 ÚLTIMES SETMANES (6 pàg. màx.)</v>
      </c>
      <c r="C121" s="509" t="str">
        <f aca="false">C111</f>
        <v>S'ha omplert totes les dades de manera adequada (5 punts, signatura y data).</v>
      </c>
      <c r="D121" s="509"/>
      <c r="E121" s="762"/>
      <c r="F121" s="755" t="n">
        <f aca="false">E121*10/$F$3</f>
        <v>0</v>
      </c>
      <c r="G121" s="756" t="str">
        <f aca="false">G111</f>
        <v>Introduir número de pàgines correctes (max 6)</v>
      </c>
    </row>
    <row r="122" customFormat="false" ht="15.75" hidden="false" customHeight="false" outlineLevel="0" collapsed="false">
      <c r="A122" s="763"/>
      <c r="B122" s="764"/>
      <c r="C122" s="764"/>
      <c r="D122" s="764"/>
      <c r="E122" s="764"/>
      <c r="F122" s="764"/>
      <c r="G122" s="765"/>
    </row>
    <row r="123" customFormat="false" ht="15.75" hidden="false" customHeight="true" outlineLevel="0" collapsed="false">
      <c r="A123" s="757" t="n">
        <f aca="false">'ALUMNAT 4t'!X37</f>
        <v>0</v>
      </c>
      <c r="B123" s="758" t="n">
        <f aca="false">AVERAGE(E124:E128,F129,E130,F131)</f>
        <v>2.791666667</v>
      </c>
      <c r="C123" s="759" t="s">
        <v>508</v>
      </c>
      <c r="D123" s="759"/>
      <c r="E123" s="759"/>
      <c r="F123" s="760" t="n">
        <f aca="false">'ALUMNAT 4t'!X36</f>
        <v>0</v>
      </c>
      <c r="G123" s="760"/>
    </row>
    <row r="124" customFormat="false" ht="15.75" hidden="false" customHeight="false" outlineLevel="0" collapsed="false">
      <c r="A124" s="766" t="n">
        <f aca="false">'ALUMNAT 4t'!W37</f>
        <v>0</v>
      </c>
      <c r="B124" s="736" t="str">
        <f aca="false">B114</f>
        <v>PRESENTACIÓ</v>
      </c>
      <c r="C124" s="509" t="str">
        <f aca="false">C114</f>
        <v>S'ha tingut cura del Quadern de grup</v>
      </c>
      <c r="D124" s="509"/>
      <c r="E124" s="737" t="n">
        <v>5</v>
      </c>
      <c r="F124" s="760"/>
      <c r="G124" s="760"/>
    </row>
    <row r="125" customFormat="false" ht="15.75" hidden="false" customHeight="false" outlineLevel="0" collapsed="false">
      <c r="A125" s="766" t="n">
        <f aca="false">'ALUMNAT 4t'!W38</f>
        <v>0</v>
      </c>
      <c r="B125" s="736" t="str">
        <f aca="false">B115</f>
        <v>OBJECTIUS</v>
      </c>
      <c r="C125" s="509" t="str">
        <f aca="false">C115</f>
        <v>S’han fixat objectius de grup i compromisos personals</v>
      </c>
      <c r="D125" s="509"/>
      <c r="E125" s="737" t="n">
        <v>4</v>
      </c>
      <c r="F125" s="739"/>
      <c r="G125" s="740"/>
    </row>
    <row r="126" customFormat="false" ht="15.75" hidden="false" customHeight="false" outlineLevel="0" collapsed="false">
      <c r="A126" s="766" t="n">
        <f aca="false">'ALUMNAT 4t'!W39</f>
        <v>0</v>
      </c>
      <c r="B126" s="736" t="str">
        <f aca="false">B116</f>
        <v>CALENDARI</v>
      </c>
      <c r="C126" s="509" t="str">
        <f aca="false">C116</f>
        <v>S’ha fet bon ús del calendari per a temporitzar les tasques.</v>
      </c>
      <c r="D126" s="509"/>
      <c r="E126" s="737" t="n">
        <v>2</v>
      </c>
      <c r="F126" s="739"/>
      <c r="G126" s="741"/>
    </row>
    <row r="127" customFormat="false" ht="15.75" hidden="false" customHeight="false" outlineLevel="0" collapsed="false">
      <c r="A127" s="766" t="e">
        <f aca="false">#REF!</f>
        <v>#REF!</v>
      </c>
      <c r="B127" s="736" t="str">
        <f aca="false">B117</f>
        <v>AVALUACIÓ</v>
      </c>
      <c r="C127" s="509" t="str">
        <f aca="false">C117</f>
        <v>S’ha complimentat l’avaluació del grup, objectius, i compromisos personals.</v>
      </c>
      <c r="D127" s="509"/>
      <c r="E127" s="737" t="n">
        <v>4</v>
      </c>
      <c r="F127" s="739"/>
      <c r="G127" s="742"/>
    </row>
    <row r="128" customFormat="false" ht="15.75" hidden="false" customHeight="false" outlineLevel="0" collapsed="false">
      <c r="A128" s="766" t="n">
        <f aca="false">'ALUMNAT 4t'!W41</f>
        <v>0</v>
      </c>
      <c r="B128" s="736" t="str">
        <f aca="false">B118</f>
        <v>VALORACIÓ TREBALL EN EQUIP</v>
      </c>
      <c r="C128" s="509" t="str">
        <f aca="false">C118</f>
        <v>S'ha complimentat el quadre adequadament.</v>
      </c>
      <c r="D128" s="509"/>
      <c r="E128" s="737" t="n">
        <v>4</v>
      </c>
      <c r="F128" s="739"/>
      <c r="G128" s="742"/>
    </row>
    <row r="129" customFormat="false" ht="15.75" hidden="false" customHeight="false" outlineLevel="0" collapsed="false">
      <c r="A129" s="766" t="n">
        <f aca="false">'ALUMNAT 4t'!W42</f>
        <v>0</v>
      </c>
      <c r="B129" s="736" t="str">
        <f aca="false">B119</f>
        <v>6 PRIMERES SETMANES (48 pàg. max.)</v>
      </c>
      <c r="C129" s="509" t="str">
        <f aca="false">C119</f>
        <v>S'ha omplert totes les dades de manera adequada (5 punts, signatura y data).</v>
      </c>
      <c r="D129" s="509"/>
      <c r="E129" s="761" t="n">
        <v>8</v>
      </c>
      <c r="F129" s="737" t="n">
        <f aca="false">E129*10/$F$2</f>
        <v>1.666666667</v>
      </c>
      <c r="G129" s="746" t="str">
        <f aca="false">G119</f>
        <v>Introduir número de pàgines correctes (max. 48)</v>
      </c>
    </row>
    <row r="130" customFormat="false" ht="15.75" hidden="false" customHeight="false" outlineLevel="0" collapsed="false">
      <c r="A130" s="766" t="n">
        <f aca="false">'ALUMNAT 4t'!W43</f>
        <v>0</v>
      </c>
      <c r="B130" s="736" t="str">
        <f aca="false">B120</f>
        <v>SETMANES 7 A 10</v>
      </c>
      <c r="C130" s="509" t="str">
        <f aca="false">C120</f>
        <v>Quadre inicial complimentat de manera adequada.</v>
      </c>
      <c r="D130" s="509"/>
      <c r="E130" s="737" t="n">
        <v>0</v>
      </c>
      <c r="F130" s="749"/>
      <c r="G130" s="750"/>
    </row>
    <row r="131" customFormat="false" ht="15.75" hidden="false" customHeight="false" outlineLevel="0" collapsed="false">
      <c r="A131" s="766" t="n">
        <f aca="false">'ALUMNAT 4t'!W44</f>
        <v>0</v>
      </c>
      <c r="B131" s="736" t="str">
        <f aca="false">B121</f>
        <v>4 ÚLTIMES SETMANES (6 pàg. màx.)</v>
      </c>
      <c r="C131" s="509" t="str">
        <f aca="false">C121</f>
        <v>S'ha omplert totes les dades de manera adequada (5 punts, signatura y data).</v>
      </c>
      <c r="D131" s="509"/>
      <c r="E131" s="762" t="n">
        <v>1</v>
      </c>
      <c r="F131" s="755" t="n">
        <f aca="false">E131*10/$F$3</f>
        <v>1.666666667</v>
      </c>
      <c r="G131" s="756" t="str">
        <f aca="false">G121</f>
        <v>Introduir número de pàgines correctes (max 6)</v>
      </c>
    </row>
    <row r="132" customFormat="false" ht="15.75" hidden="false" customHeight="false" outlineLevel="0" collapsed="false">
      <c r="A132" s="763"/>
      <c r="B132" s="764"/>
      <c r="C132" s="764"/>
      <c r="D132" s="764"/>
      <c r="E132" s="764"/>
      <c r="F132" s="764"/>
      <c r="G132" s="765"/>
    </row>
    <row r="133" customFormat="false" ht="15.75" hidden="false" customHeight="true" outlineLevel="0" collapsed="false">
      <c r="A133" s="757" t="n">
        <f aca="false">'ALUMNAT 4t'!AA37</f>
        <v>0</v>
      </c>
      <c r="B133" s="758" t="n">
        <f aca="false">AVERAGE(E134:E138,F139,E140,F141)</f>
        <v>7.583333333</v>
      </c>
      <c r="C133" s="759" t="s">
        <v>508</v>
      </c>
      <c r="D133" s="759"/>
      <c r="E133" s="759"/>
      <c r="F133" s="760" t="n">
        <f aca="false">'ALUMNAT 4t'!AA36</f>
        <v>0</v>
      </c>
      <c r="G133" s="760"/>
    </row>
    <row r="134" customFormat="false" ht="15.75" hidden="false" customHeight="false" outlineLevel="0" collapsed="false">
      <c r="A134" s="766" t="n">
        <f aca="false">'ALUMNAT 4t'!Z37</f>
        <v>0</v>
      </c>
      <c r="B134" s="736" t="str">
        <f aca="false">B124</f>
        <v>PRESENTACIÓ</v>
      </c>
      <c r="C134" s="509" t="str">
        <f aca="false">C124</f>
        <v>S'ha tingut cura del Quadern de grup</v>
      </c>
      <c r="D134" s="509"/>
      <c r="E134" s="737" t="n">
        <v>10</v>
      </c>
      <c r="F134" s="760"/>
      <c r="G134" s="760"/>
    </row>
    <row r="135" customFormat="false" ht="15.75" hidden="false" customHeight="false" outlineLevel="0" collapsed="false">
      <c r="A135" s="766" t="n">
        <f aca="false">'ALUMNAT 4t'!Z38</f>
        <v>0</v>
      </c>
      <c r="B135" s="736" t="str">
        <f aca="false">B125</f>
        <v>OBJECTIUS</v>
      </c>
      <c r="C135" s="509" t="str">
        <f aca="false">C125</f>
        <v>S’han fixat objectius de grup i compromisos personals</v>
      </c>
      <c r="D135" s="509"/>
      <c r="E135" s="737" t="n">
        <v>10</v>
      </c>
      <c r="F135" s="739"/>
      <c r="G135" s="740"/>
    </row>
    <row r="136" customFormat="false" ht="15.75" hidden="false" customHeight="false" outlineLevel="0" collapsed="false">
      <c r="A136" s="766" t="n">
        <f aca="false">'ALUMNAT 4t'!Z39</f>
        <v>0</v>
      </c>
      <c r="B136" s="736" t="str">
        <f aca="false">B126</f>
        <v>CALENDARI</v>
      </c>
      <c r="C136" s="509" t="str">
        <f aca="false">C126</f>
        <v>S’ha fet bon ús del calendari per a temporitzar les tasques.</v>
      </c>
      <c r="D136" s="509"/>
      <c r="E136" s="737" t="n">
        <v>0</v>
      </c>
      <c r="F136" s="739"/>
      <c r="G136" s="741"/>
    </row>
    <row r="137" customFormat="false" ht="15.75" hidden="false" customHeight="false" outlineLevel="0" collapsed="false">
      <c r="A137" s="766" t="e">
        <f aca="false">#REF!</f>
        <v>#REF!</v>
      </c>
      <c r="B137" s="736" t="str">
        <f aca="false">B127</f>
        <v>AVALUACIÓ</v>
      </c>
      <c r="C137" s="509" t="str">
        <f aca="false">C127</f>
        <v>S’ha complimentat l’avaluació del grup, objectius, i compromisos personals.</v>
      </c>
      <c r="D137" s="509"/>
      <c r="E137" s="737" t="n">
        <v>7</v>
      </c>
      <c r="F137" s="739"/>
      <c r="G137" s="742"/>
    </row>
    <row r="138" customFormat="false" ht="15.75" hidden="false" customHeight="false" outlineLevel="0" collapsed="false">
      <c r="A138" s="766" t="n">
        <f aca="false">'ALUMNAT 4t'!Z41</f>
        <v>0</v>
      </c>
      <c r="B138" s="736" t="str">
        <f aca="false">B128</f>
        <v>VALORACIÓ TREBALL EN EQUIP</v>
      </c>
      <c r="C138" s="509" t="str">
        <f aca="false">C128</f>
        <v>S'ha complimentat el quadre adequadament.</v>
      </c>
      <c r="D138" s="509"/>
      <c r="E138" s="737" t="n">
        <v>7</v>
      </c>
      <c r="F138" s="739"/>
      <c r="G138" s="742"/>
    </row>
    <row r="139" customFormat="false" ht="15.75" hidden="false" customHeight="false" outlineLevel="0" collapsed="false">
      <c r="A139" s="766" t="n">
        <f aca="false">'ALUMNAT 4t'!Z42</f>
        <v>0</v>
      </c>
      <c r="B139" s="736" t="str">
        <f aca="false">B129</f>
        <v>6 PRIMERES SETMANES (48 pàg. max.)</v>
      </c>
      <c r="C139" s="509" t="str">
        <f aca="false">C129</f>
        <v>S'ha omplert totes les dades de manera adequada (5 punts, signatura y data).</v>
      </c>
      <c r="D139" s="509"/>
      <c r="E139" s="761" t="n">
        <v>40</v>
      </c>
      <c r="F139" s="737" t="n">
        <f aca="false">E139*10/$F$2</f>
        <v>8.333333333</v>
      </c>
      <c r="G139" s="746" t="str">
        <f aca="false">G129</f>
        <v>Introduir número de pàgines correctes (max. 48)</v>
      </c>
    </row>
    <row r="140" customFormat="false" ht="15.75" hidden="false" customHeight="false" outlineLevel="0" collapsed="false">
      <c r="A140" s="766" t="n">
        <f aca="false">'ALUMNAT 4t'!Z43</f>
        <v>0</v>
      </c>
      <c r="B140" s="736" t="str">
        <f aca="false">B130</f>
        <v>SETMANES 7 A 10</v>
      </c>
      <c r="C140" s="509" t="str">
        <f aca="false">C130</f>
        <v>Quadre inicial complimentat de manera adequada.</v>
      </c>
      <c r="D140" s="509"/>
      <c r="E140" s="737" t="n">
        <v>10</v>
      </c>
      <c r="F140" s="749"/>
      <c r="G140" s="750"/>
    </row>
    <row r="141" customFormat="false" ht="15.75" hidden="false" customHeight="false" outlineLevel="0" collapsed="false">
      <c r="A141" s="766" t="n">
        <f aca="false">'ALUMNAT 4t'!Z44</f>
        <v>0</v>
      </c>
      <c r="B141" s="736" t="str">
        <f aca="false">B131</f>
        <v>4 ÚLTIMES SETMANES (6 pàg. màx.)</v>
      </c>
      <c r="C141" s="509" t="str">
        <f aca="false">C131</f>
        <v>S'ha omplert totes les dades de manera adequada (5 punts, signatura y data).</v>
      </c>
      <c r="D141" s="509"/>
      <c r="E141" s="762" t="n">
        <v>5</v>
      </c>
      <c r="F141" s="755" t="n">
        <f aca="false">E141*10/$F$3</f>
        <v>8.333333333</v>
      </c>
      <c r="G141" s="756" t="str">
        <f aca="false">G131</f>
        <v>Introduir número de pàgines correctes (max 6)</v>
      </c>
    </row>
    <row r="142" customFormat="false" ht="15.75" hidden="false" customHeight="false" outlineLevel="0" collapsed="false">
      <c r="A142" s="763"/>
      <c r="B142" s="764"/>
      <c r="C142" s="764"/>
      <c r="D142" s="764"/>
      <c r="E142" s="764"/>
      <c r="F142" s="764"/>
      <c r="G142" s="765"/>
    </row>
    <row r="143" customFormat="false" ht="15.75" hidden="false" customHeight="true" outlineLevel="0" collapsed="false">
      <c r="A143" s="757" t="n">
        <f aca="false">'ALUMNAT 4t'!AD37</f>
        <v>0</v>
      </c>
      <c r="B143" s="758" t="n">
        <f aca="false">AVERAGE(E144:E148,F149,E150,F151)</f>
        <v>7.583333333</v>
      </c>
      <c r="C143" s="759" t="s">
        <v>508</v>
      </c>
      <c r="D143" s="759"/>
      <c r="E143" s="759"/>
      <c r="F143" s="760" t="n">
        <f aca="false">'ALUMNAT 4t'!AD36</f>
        <v>0</v>
      </c>
      <c r="G143" s="760"/>
    </row>
    <row r="144" customFormat="false" ht="15.75" hidden="false" customHeight="false" outlineLevel="0" collapsed="false">
      <c r="A144" s="766" t="n">
        <f aca="false">'ALUMNAT 4t'!AC37</f>
        <v>0</v>
      </c>
      <c r="B144" s="736" t="str">
        <f aca="false">B134</f>
        <v>PRESENTACIÓ</v>
      </c>
      <c r="C144" s="509" t="str">
        <f aca="false">C134</f>
        <v>S'ha tingut cura del Quadern de grup</v>
      </c>
      <c r="D144" s="509"/>
      <c r="E144" s="737" t="n">
        <v>10</v>
      </c>
      <c r="F144" s="760"/>
      <c r="G144" s="760"/>
    </row>
    <row r="145" customFormat="false" ht="15.75" hidden="false" customHeight="false" outlineLevel="0" collapsed="false">
      <c r="A145" s="766" t="n">
        <f aca="false">'ALUMNAT 4t'!AC38</f>
        <v>0</v>
      </c>
      <c r="B145" s="736" t="str">
        <f aca="false">B135</f>
        <v>OBJECTIUS</v>
      </c>
      <c r="C145" s="509" t="str">
        <f aca="false">C135</f>
        <v>S’han fixat objectius de grup i compromisos personals</v>
      </c>
      <c r="D145" s="509"/>
      <c r="E145" s="737" t="n">
        <v>10</v>
      </c>
      <c r="F145" s="739"/>
      <c r="G145" s="740"/>
    </row>
    <row r="146" customFormat="false" ht="15.75" hidden="false" customHeight="false" outlineLevel="0" collapsed="false">
      <c r="A146" s="766" t="n">
        <f aca="false">'ALUMNAT 4t'!AC39</f>
        <v>0</v>
      </c>
      <c r="B146" s="736" t="str">
        <f aca="false">B136</f>
        <v>CALENDARI</v>
      </c>
      <c r="C146" s="509" t="str">
        <f aca="false">C136</f>
        <v>S’ha fet bon ús del calendari per a temporitzar les tasques.</v>
      </c>
      <c r="D146" s="509"/>
      <c r="E146" s="737" t="n">
        <v>0</v>
      </c>
      <c r="F146" s="739"/>
      <c r="G146" s="741"/>
    </row>
    <row r="147" customFormat="false" ht="15.75" hidden="false" customHeight="false" outlineLevel="0" collapsed="false">
      <c r="A147" s="766" t="e">
        <f aca="false">#REF!</f>
        <v>#REF!</v>
      </c>
      <c r="B147" s="736" t="str">
        <f aca="false">B137</f>
        <v>AVALUACIÓ</v>
      </c>
      <c r="C147" s="509" t="str">
        <f aca="false">C137</f>
        <v>S’ha complimentat l’avaluació del grup, objectius, i compromisos personals.</v>
      </c>
      <c r="D147" s="509"/>
      <c r="E147" s="737" t="n">
        <v>7</v>
      </c>
      <c r="F147" s="739"/>
      <c r="G147" s="742"/>
    </row>
    <row r="148" customFormat="false" ht="15.75" hidden="false" customHeight="false" outlineLevel="0" collapsed="false">
      <c r="A148" s="766" t="n">
        <f aca="false">'ALUMNAT 4t'!AC41</f>
        <v>0</v>
      </c>
      <c r="B148" s="736" t="str">
        <f aca="false">B138</f>
        <v>VALORACIÓ TREBALL EN EQUIP</v>
      </c>
      <c r="C148" s="509" t="str">
        <f aca="false">C138</f>
        <v>S'ha complimentat el quadre adequadament.</v>
      </c>
      <c r="D148" s="509"/>
      <c r="E148" s="737" t="n">
        <v>7</v>
      </c>
      <c r="F148" s="739"/>
      <c r="G148" s="742"/>
    </row>
    <row r="149" customFormat="false" ht="15.75" hidden="false" customHeight="false" outlineLevel="0" collapsed="false">
      <c r="A149" s="766" t="n">
        <f aca="false">'ALUMNAT 4t'!AC42</f>
        <v>0</v>
      </c>
      <c r="B149" s="736" t="str">
        <f aca="false">B139</f>
        <v>6 PRIMERES SETMANES (48 pàg. max.)</v>
      </c>
      <c r="C149" s="509" t="str">
        <f aca="false">C139</f>
        <v>S'ha omplert totes les dades de manera adequada (5 punts, signatura y data).</v>
      </c>
      <c r="D149" s="509"/>
      <c r="E149" s="761" t="n">
        <v>40</v>
      </c>
      <c r="F149" s="737" t="n">
        <f aca="false">E149*10/$F$2</f>
        <v>8.333333333</v>
      </c>
      <c r="G149" s="746" t="str">
        <f aca="false">G139</f>
        <v>Introduir número de pàgines correctes (max. 48)</v>
      </c>
    </row>
    <row r="150" customFormat="false" ht="15.75" hidden="false" customHeight="false" outlineLevel="0" collapsed="false">
      <c r="A150" s="766" t="n">
        <f aca="false">'ALUMNAT 4t'!AC43</f>
        <v>0</v>
      </c>
      <c r="B150" s="736" t="str">
        <f aca="false">B140</f>
        <v>SETMANES 7 A 10</v>
      </c>
      <c r="C150" s="509" t="str">
        <f aca="false">C140</f>
        <v>Quadre inicial complimentat de manera adequada.</v>
      </c>
      <c r="D150" s="509"/>
      <c r="E150" s="737" t="n">
        <v>10</v>
      </c>
      <c r="F150" s="749"/>
      <c r="G150" s="750"/>
    </row>
    <row r="151" customFormat="false" ht="15.75" hidden="false" customHeight="false" outlineLevel="0" collapsed="false">
      <c r="A151" s="766" t="n">
        <f aca="false">'ALUMNAT 4t'!AC44</f>
        <v>0</v>
      </c>
      <c r="B151" s="736" t="str">
        <f aca="false">B141</f>
        <v>4 ÚLTIMES SETMANES (6 pàg. màx.)</v>
      </c>
      <c r="C151" s="509" t="str">
        <f aca="false">C141</f>
        <v>S'ha omplert totes les dades de manera adequada (5 punts, signatura y data).</v>
      </c>
      <c r="D151" s="509"/>
      <c r="E151" s="762" t="n">
        <v>5</v>
      </c>
      <c r="F151" s="755" t="n">
        <f aca="false">E151*10/$F$3</f>
        <v>8.333333333</v>
      </c>
      <c r="G151" s="756" t="str">
        <f aca="false">G141</f>
        <v>Introduir número de pàgines correctes (max 6)</v>
      </c>
    </row>
    <row r="152" customFormat="false" ht="15.75" hidden="false" customHeight="false" outlineLevel="0" collapsed="false">
      <c r="A152" s="763"/>
      <c r="B152" s="764"/>
      <c r="C152" s="764"/>
      <c r="D152" s="764"/>
      <c r="E152" s="764"/>
      <c r="F152" s="764"/>
      <c r="G152" s="765"/>
    </row>
    <row r="153" customFormat="false" ht="15.75" hidden="false" customHeight="true" outlineLevel="0" collapsed="false">
      <c r="A153" s="757" t="n">
        <f aca="false">'ALUMNAT 4t'!U49</f>
        <v>0</v>
      </c>
      <c r="B153" s="758" t="n">
        <f aca="false">AVERAGE(E154:E158,F159,E160,F161)</f>
        <v>2.145833333</v>
      </c>
      <c r="C153" s="759" t="s">
        <v>508</v>
      </c>
      <c r="D153" s="759"/>
      <c r="E153" s="759"/>
      <c r="F153" s="760" t="n">
        <f aca="false">'ALUMNAT 4t'!U48</f>
        <v>0</v>
      </c>
      <c r="G153" s="760"/>
    </row>
    <row r="154" customFormat="false" ht="15.75" hidden="false" customHeight="false" outlineLevel="0" collapsed="false">
      <c r="A154" s="766" t="e">
        <f aca="false">#REF!</f>
        <v>#REF!</v>
      </c>
      <c r="B154" s="736" t="str">
        <f aca="false">B144</f>
        <v>PRESENTACIÓ</v>
      </c>
      <c r="C154" s="509" t="str">
        <f aca="false">C144</f>
        <v>S'ha tingut cura del Quadern de grup</v>
      </c>
      <c r="D154" s="509"/>
      <c r="E154" s="737" t="n">
        <v>2.5</v>
      </c>
      <c r="F154" s="760"/>
      <c r="G154" s="760"/>
    </row>
    <row r="155" customFormat="false" ht="15.75" hidden="false" customHeight="false" outlineLevel="0" collapsed="false">
      <c r="A155" s="766" t="n">
        <f aca="false">'ALUMNAT 4t'!T50</f>
        <v>0</v>
      </c>
      <c r="B155" s="736" t="str">
        <f aca="false">B145</f>
        <v>OBJECTIUS</v>
      </c>
      <c r="C155" s="509" t="str">
        <f aca="false">C145</f>
        <v>S’han fixat objectius de grup i compromisos personals</v>
      </c>
      <c r="D155" s="509"/>
      <c r="E155" s="737" t="n">
        <v>0</v>
      </c>
      <c r="F155" s="739"/>
      <c r="G155" s="740"/>
    </row>
    <row r="156" customFormat="false" ht="15.75" hidden="false" customHeight="false" outlineLevel="0" collapsed="false">
      <c r="A156" s="766" t="e">
        <f aca="false">#REF!</f>
        <v>#REF!</v>
      </c>
      <c r="B156" s="736" t="str">
        <f aca="false">B146</f>
        <v>CALENDARI</v>
      </c>
      <c r="C156" s="509" t="str">
        <f aca="false">C146</f>
        <v>S’ha fet bon ús del calendari per a temporitzar les tasques.</v>
      </c>
      <c r="D156" s="509"/>
      <c r="E156" s="737" t="n">
        <v>0</v>
      </c>
      <c r="F156" s="739"/>
      <c r="G156" s="741"/>
    </row>
    <row r="157" customFormat="false" ht="15.75" hidden="false" customHeight="false" outlineLevel="0" collapsed="false">
      <c r="A157" s="766" t="n">
        <f aca="false">'ALUMNAT 4t'!T52</f>
        <v>0</v>
      </c>
      <c r="B157" s="736" t="str">
        <f aca="false">B147</f>
        <v>AVALUACIÓ</v>
      </c>
      <c r="C157" s="509" t="str">
        <f aca="false">C147</f>
        <v>S’ha complimentat l’avaluació del grup, objectius, i compromisos personals.</v>
      </c>
      <c r="D157" s="509"/>
      <c r="E157" s="737" t="n">
        <v>4</v>
      </c>
      <c r="F157" s="739"/>
      <c r="G157" s="742"/>
    </row>
    <row r="158" customFormat="false" ht="15.75" hidden="false" customHeight="false" outlineLevel="0" collapsed="false">
      <c r="A158" s="766" t="n">
        <f aca="false">'ALUMNAT 4t'!T53</f>
        <v>0</v>
      </c>
      <c r="B158" s="736" t="str">
        <f aca="false">B148</f>
        <v>VALORACIÓ TREBALL EN EQUIP</v>
      </c>
      <c r="C158" s="509" t="str">
        <f aca="false">C148</f>
        <v>S'ha complimentat el quadre adequadament.</v>
      </c>
      <c r="D158" s="509"/>
      <c r="E158" s="737" t="n">
        <v>4</v>
      </c>
      <c r="F158" s="739"/>
      <c r="G158" s="742"/>
    </row>
    <row r="159" customFormat="false" ht="15.75" hidden="false" customHeight="false" outlineLevel="0" collapsed="false">
      <c r="A159" s="766" t="e">
        <f aca="false">#REF!</f>
        <v>#REF!</v>
      </c>
      <c r="B159" s="736" t="str">
        <f aca="false">B149</f>
        <v>6 PRIMERES SETMANES (48 pàg. max.)</v>
      </c>
      <c r="C159" s="509" t="str">
        <f aca="false">C149</f>
        <v>S'ha omplert totes les dades de manera adequada (5 punts, signatura y data).</v>
      </c>
      <c r="D159" s="509"/>
      <c r="E159" s="761" t="n">
        <v>16</v>
      </c>
      <c r="F159" s="737" t="n">
        <f aca="false">E159*10/$F$2</f>
        <v>3.333333333</v>
      </c>
      <c r="G159" s="746" t="str">
        <f aca="false">G149</f>
        <v>Introduir número de pàgines correctes (max. 48)</v>
      </c>
    </row>
    <row r="160" customFormat="false" ht="15.75" hidden="false" customHeight="false" outlineLevel="0" collapsed="false">
      <c r="A160" s="766" t="n">
        <f aca="false">'ALUMNAT 4t'!T55</f>
        <v>0</v>
      </c>
      <c r="B160" s="736" t="str">
        <f aca="false">B150</f>
        <v>SETMANES 7 A 10</v>
      </c>
      <c r="C160" s="509" t="str">
        <f aca="false">C150</f>
        <v>Quadre inicial complimentat de manera adequada.</v>
      </c>
      <c r="D160" s="509"/>
      <c r="E160" s="737" t="n">
        <v>0</v>
      </c>
      <c r="F160" s="749"/>
      <c r="G160" s="750"/>
    </row>
    <row r="161" customFormat="false" ht="15.75" hidden="false" customHeight="false" outlineLevel="0" collapsed="false">
      <c r="A161" s="766" t="n">
        <f aca="false">'ALUMNAT 4t'!T56</f>
        <v>0</v>
      </c>
      <c r="B161" s="736" t="str">
        <f aca="false">B151</f>
        <v>4 ÚLTIMES SETMANES (6 pàg. màx.)</v>
      </c>
      <c r="C161" s="509" t="str">
        <f aca="false">C151</f>
        <v>S'ha omplert totes les dades de manera adequada (5 punts, signatura y data).</v>
      </c>
      <c r="D161" s="509"/>
      <c r="E161" s="762" t="n">
        <v>2</v>
      </c>
      <c r="F161" s="755" t="n">
        <f aca="false">E161*10/$F$3</f>
        <v>3.333333333</v>
      </c>
      <c r="G161" s="756" t="str">
        <f aca="false">G151</f>
        <v>Introduir número de pàgines correctes (max 6)</v>
      </c>
    </row>
    <row r="162" customFormat="false" ht="15.75" hidden="false" customHeight="false" outlineLevel="0" collapsed="false">
      <c r="A162" s="763"/>
      <c r="B162" s="764"/>
      <c r="C162" s="764"/>
      <c r="D162" s="764"/>
      <c r="E162" s="764"/>
      <c r="F162" s="764"/>
      <c r="G162" s="765"/>
    </row>
    <row r="163" customFormat="false" ht="15.75" hidden="false" customHeight="true" outlineLevel="0" collapsed="false">
      <c r="A163" s="757" t="n">
        <f aca="false">'ALUMNAT 4t'!X49</f>
        <v>0</v>
      </c>
      <c r="B163" s="758" t="n">
        <f aca="false">AVERAGE(E164:E168,F169,E170,F171)</f>
        <v>0</v>
      </c>
      <c r="C163" s="759" t="s">
        <v>508</v>
      </c>
      <c r="D163" s="759"/>
      <c r="E163" s="759"/>
      <c r="F163" s="760" t="n">
        <f aca="false">'ALUMNAT 4t'!X48</f>
        <v>0</v>
      </c>
      <c r="G163" s="760"/>
    </row>
    <row r="164" customFormat="false" ht="15.75" hidden="false" customHeight="false" outlineLevel="0" collapsed="false">
      <c r="A164" s="766" t="n">
        <f aca="false">'ALUMNAT 4t'!W49</f>
        <v>0</v>
      </c>
      <c r="B164" s="736" t="str">
        <f aca="false">B154</f>
        <v>PRESENTACIÓ</v>
      </c>
      <c r="C164" s="509" t="str">
        <f aca="false">C154</f>
        <v>S'ha tingut cura del Quadern de grup</v>
      </c>
      <c r="D164" s="509"/>
      <c r="E164" s="737"/>
      <c r="F164" s="760"/>
      <c r="G164" s="760"/>
    </row>
    <row r="165" customFormat="false" ht="15.75" hidden="false" customHeight="false" outlineLevel="0" collapsed="false">
      <c r="A165" s="766" t="n">
        <f aca="false">'ALUMNAT 4t'!W50</f>
        <v>0</v>
      </c>
      <c r="B165" s="736" t="str">
        <f aca="false">B155</f>
        <v>OBJECTIUS</v>
      </c>
      <c r="C165" s="509" t="str">
        <f aca="false">C155</f>
        <v>S’han fixat objectius de grup i compromisos personals</v>
      </c>
      <c r="D165" s="509"/>
      <c r="E165" s="737"/>
      <c r="F165" s="739"/>
      <c r="G165" s="740"/>
    </row>
    <row r="166" customFormat="false" ht="15.75" hidden="false" customHeight="false" outlineLevel="0" collapsed="false">
      <c r="A166" s="766" t="e">
        <f aca="false">#REF!</f>
        <v>#REF!</v>
      </c>
      <c r="B166" s="736" t="str">
        <f aca="false">B156</f>
        <v>CALENDARI</v>
      </c>
      <c r="C166" s="509" t="str">
        <f aca="false">C156</f>
        <v>S’ha fet bon ús del calendari per a temporitzar les tasques.</v>
      </c>
      <c r="D166" s="509"/>
      <c r="E166" s="737"/>
      <c r="F166" s="739"/>
      <c r="G166" s="741"/>
    </row>
    <row r="167" customFormat="false" ht="15.75" hidden="false" customHeight="false" outlineLevel="0" collapsed="false">
      <c r="A167" s="766" t="n">
        <f aca="false">'ALUMNAT 4t'!W52</f>
        <v>0</v>
      </c>
      <c r="B167" s="736" t="str">
        <f aca="false">B157</f>
        <v>AVALUACIÓ</v>
      </c>
      <c r="C167" s="509" t="str">
        <f aca="false">C157</f>
        <v>S’ha complimentat l’avaluació del grup, objectius, i compromisos personals.</v>
      </c>
      <c r="D167" s="509"/>
      <c r="E167" s="737"/>
      <c r="F167" s="739"/>
      <c r="G167" s="742"/>
    </row>
    <row r="168" customFormat="false" ht="15.75" hidden="false" customHeight="false" outlineLevel="0" collapsed="false">
      <c r="A168" s="766" t="n">
        <f aca="false">'ALUMNAT 4t'!W53</f>
        <v>0</v>
      </c>
      <c r="B168" s="736" t="str">
        <f aca="false">B158</f>
        <v>VALORACIÓ TREBALL EN EQUIP</v>
      </c>
      <c r="C168" s="509" t="str">
        <f aca="false">C158</f>
        <v>S'ha complimentat el quadre adequadament.</v>
      </c>
      <c r="D168" s="509"/>
      <c r="E168" s="737"/>
      <c r="F168" s="739"/>
      <c r="G168" s="742"/>
    </row>
    <row r="169" customFormat="false" ht="15.75" hidden="false" customHeight="false" outlineLevel="0" collapsed="false">
      <c r="A169" s="766" t="n">
        <f aca="false">'ALUMNAT 4t'!W54</f>
        <v>0</v>
      </c>
      <c r="B169" s="736" t="str">
        <f aca="false">B159</f>
        <v>6 PRIMERES SETMANES (48 pàg. max.)</v>
      </c>
      <c r="C169" s="509" t="str">
        <f aca="false">C159</f>
        <v>S'ha omplert totes les dades de manera adequada (5 punts, signatura y data).</v>
      </c>
      <c r="D169" s="509"/>
      <c r="E169" s="761"/>
      <c r="F169" s="737" t="n">
        <f aca="false">E169*10/$F$2</f>
        <v>0</v>
      </c>
      <c r="G169" s="746" t="str">
        <f aca="false">G159</f>
        <v>Introduir número de pàgines correctes (max. 48)</v>
      </c>
    </row>
    <row r="170" customFormat="false" ht="15.75" hidden="false" customHeight="false" outlineLevel="0" collapsed="false">
      <c r="A170" s="766" t="n">
        <f aca="false">'ALUMNAT 4t'!W55</f>
        <v>0</v>
      </c>
      <c r="B170" s="736" t="str">
        <f aca="false">B160</f>
        <v>SETMANES 7 A 10</v>
      </c>
      <c r="C170" s="509" t="str">
        <f aca="false">C160</f>
        <v>Quadre inicial complimentat de manera adequada.</v>
      </c>
      <c r="D170" s="509"/>
      <c r="E170" s="737"/>
      <c r="F170" s="749"/>
      <c r="G170" s="750"/>
    </row>
    <row r="171" customFormat="false" ht="15.75" hidden="false" customHeight="false" outlineLevel="0" collapsed="false">
      <c r="A171" s="766" t="n">
        <f aca="false">'ALUMNAT 4t'!W56</f>
        <v>0</v>
      </c>
      <c r="B171" s="736" t="str">
        <f aca="false">B161</f>
        <v>4 ÚLTIMES SETMANES (6 pàg. màx.)</v>
      </c>
      <c r="C171" s="509" t="str">
        <f aca="false">C161</f>
        <v>S'ha omplert totes les dades de manera adequada (5 punts, signatura y data).</v>
      </c>
      <c r="D171" s="509"/>
      <c r="E171" s="762"/>
      <c r="F171" s="755" t="n">
        <f aca="false">E171*10/$F$3</f>
        <v>0</v>
      </c>
      <c r="G171" s="756" t="str">
        <f aca="false">G161</f>
        <v>Introduir número de pàgines correctes (max 6)</v>
      </c>
    </row>
    <row r="172" customFormat="false" ht="15.75" hidden="false" customHeight="false" outlineLevel="0" collapsed="false">
      <c r="A172" s="763"/>
      <c r="B172" s="764"/>
      <c r="C172" s="764"/>
      <c r="D172" s="764"/>
      <c r="E172" s="764"/>
      <c r="F172" s="764"/>
      <c r="G172" s="765"/>
    </row>
    <row r="173" customFormat="false" ht="15.75" hidden="false" customHeight="true" outlineLevel="0" collapsed="false">
      <c r="A173" s="757" t="n">
        <f aca="false">'ALUMNAT 4t'!AA49</f>
        <v>0</v>
      </c>
      <c r="B173" s="758" t="n">
        <f aca="false">AVERAGE(E174:E178,F179,E180,F181)</f>
        <v>7.166666667</v>
      </c>
      <c r="C173" s="759" t="s">
        <v>508</v>
      </c>
      <c r="D173" s="759"/>
      <c r="E173" s="759"/>
      <c r="F173" s="760" t="n">
        <f aca="false">'ALUMNAT 4t'!AA48</f>
        <v>0</v>
      </c>
      <c r="G173" s="760"/>
    </row>
    <row r="174" customFormat="false" ht="15.75" hidden="false" customHeight="false" outlineLevel="0" collapsed="false">
      <c r="A174" s="766" t="n">
        <f aca="false">'ALUMNAT 4t'!Z49</f>
        <v>0</v>
      </c>
      <c r="B174" s="736" t="str">
        <f aca="false">B164</f>
        <v>PRESENTACIÓ</v>
      </c>
      <c r="C174" s="509" t="str">
        <f aca="false">C164</f>
        <v>S'ha tingut cura del Quadern de grup</v>
      </c>
      <c r="D174" s="509"/>
      <c r="E174" s="737" t="n">
        <v>10</v>
      </c>
      <c r="F174" s="760"/>
      <c r="G174" s="760"/>
    </row>
    <row r="175" customFormat="false" ht="15.75" hidden="false" customHeight="false" outlineLevel="0" collapsed="false">
      <c r="A175" s="766" t="n">
        <f aca="false">'ALUMNAT 4t'!Z50</f>
        <v>0</v>
      </c>
      <c r="B175" s="736" t="str">
        <f aca="false">B165</f>
        <v>OBJECTIUS</v>
      </c>
      <c r="C175" s="509" t="str">
        <f aca="false">C165</f>
        <v>S’han fixat objectius de grup i compromisos personals</v>
      </c>
      <c r="D175" s="509"/>
      <c r="E175" s="737" t="n">
        <v>10</v>
      </c>
      <c r="F175" s="739"/>
      <c r="G175" s="740"/>
    </row>
    <row r="176" customFormat="false" ht="15.75" hidden="false" customHeight="false" outlineLevel="0" collapsed="false">
      <c r="A176" s="766" t="e">
        <f aca="false">#REF!</f>
        <v>#REF!</v>
      </c>
      <c r="B176" s="736" t="str">
        <f aca="false">B166</f>
        <v>CALENDARI</v>
      </c>
      <c r="C176" s="509" t="str">
        <f aca="false">C166</f>
        <v>S’ha fet bon ús del calendari per a temporitzar les tasques.</v>
      </c>
      <c r="D176" s="509"/>
      <c r="E176" s="737" t="n">
        <v>0</v>
      </c>
      <c r="F176" s="739"/>
      <c r="G176" s="741"/>
    </row>
    <row r="177" customFormat="false" ht="15.75" hidden="false" customHeight="false" outlineLevel="0" collapsed="false">
      <c r="A177" s="766" t="n">
        <f aca="false">'ALUMNAT 4t'!Z52</f>
        <v>0</v>
      </c>
      <c r="B177" s="736" t="str">
        <f aca="false">B167</f>
        <v>AVALUACIÓ</v>
      </c>
      <c r="C177" s="509" t="str">
        <f aca="false">C167</f>
        <v>S’ha complimentat l’avaluació del grup, objectius, i compromisos personals.</v>
      </c>
      <c r="D177" s="509"/>
      <c r="E177" s="737" t="n">
        <v>7</v>
      </c>
      <c r="F177" s="739"/>
      <c r="G177" s="742"/>
    </row>
    <row r="178" customFormat="false" ht="15.75" hidden="false" customHeight="false" outlineLevel="0" collapsed="false">
      <c r="A178" s="766" t="n">
        <f aca="false">'ALUMNAT 4t'!Z53</f>
        <v>0</v>
      </c>
      <c r="B178" s="736" t="str">
        <f aca="false">B168</f>
        <v>VALORACIÓ TREBALL EN EQUIP</v>
      </c>
      <c r="C178" s="509" t="str">
        <f aca="false">C168</f>
        <v>S'ha complimentat el quadre adequadament.</v>
      </c>
      <c r="D178" s="509"/>
      <c r="E178" s="737" t="n">
        <v>7</v>
      </c>
      <c r="F178" s="739"/>
      <c r="G178" s="742"/>
    </row>
    <row r="179" customFormat="false" ht="15.75" hidden="false" customHeight="false" outlineLevel="0" collapsed="false">
      <c r="A179" s="766" t="n">
        <f aca="false">'ALUMNAT 4t'!Z54</f>
        <v>0</v>
      </c>
      <c r="B179" s="736" t="str">
        <f aca="false">B169</f>
        <v>6 PRIMERES SETMANES (48 pàg. max.)</v>
      </c>
      <c r="C179" s="509" t="str">
        <f aca="false">C169</f>
        <v>S'ha omplert totes les dades de manera adequada (5 punts, signatura y data).</v>
      </c>
      <c r="D179" s="509"/>
      <c r="E179" s="761" t="n">
        <v>32</v>
      </c>
      <c r="F179" s="737" t="n">
        <f aca="false">E179*10/$F$2</f>
        <v>6.666666667</v>
      </c>
      <c r="G179" s="746" t="str">
        <f aca="false">G169</f>
        <v>Introduir número de pàgines correctes (max. 48)</v>
      </c>
    </row>
    <row r="180" customFormat="false" ht="15.75" hidden="false" customHeight="false" outlineLevel="0" collapsed="false">
      <c r="A180" s="766" t="n">
        <f aca="false">'ALUMNAT 4t'!Z55</f>
        <v>0</v>
      </c>
      <c r="B180" s="736" t="str">
        <f aca="false">B170</f>
        <v>SETMANES 7 A 10</v>
      </c>
      <c r="C180" s="509" t="str">
        <f aca="false">C170</f>
        <v>Quadre inicial complimentat de manera adequada.</v>
      </c>
      <c r="D180" s="509"/>
      <c r="E180" s="737" t="n">
        <v>10</v>
      </c>
      <c r="F180" s="749"/>
      <c r="G180" s="750"/>
    </row>
    <row r="181" customFormat="false" ht="15.75" hidden="false" customHeight="false" outlineLevel="0" collapsed="false">
      <c r="A181" s="766" t="n">
        <f aca="false">'ALUMNAT 4t'!Z56</f>
        <v>0</v>
      </c>
      <c r="B181" s="736" t="str">
        <f aca="false">B171</f>
        <v>4 ÚLTIMES SETMANES (6 pàg. màx.)</v>
      </c>
      <c r="C181" s="509" t="str">
        <f aca="false">C171</f>
        <v>S'ha omplert totes les dades de manera adequada (5 punts, signatura y data).</v>
      </c>
      <c r="D181" s="509"/>
      <c r="E181" s="762" t="n">
        <v>4</v>
      </c>
      <c r="F181" s="755" t="n">
        <f aca="false">E181*10/$F$3</f>
        <v>6.666666667</v>
      </c>
      <c r="G181" s="756" t="str">
        <f aca="false">G171</f>
        <v>Introduir número de pàgines correctes (max 6)</v>
      </c>
    </row>
    <row r="182" customFormat="false" ht="15.75" hidden="false" customHeight="false" outlineLevel="0" collapsed="false">
      <c r="A182" s="767"/>
      <c r="B182" s="372"/>
      <c r="C182" s="764"/>
      <c r="D182" s="764"/>
      <c r="E182" s="764"/>
      <c r="F182" s="764"/>
      <c r="G182" s="765"/>
    </row>
    <row r="183" customFormat="false" ht="15.75" hidden="false" customHeight="true" outlineLevel="0" collapsed="false">
      <c r="A183" s="757" t="n">
        <f aca="false">'ALUMNAT 4t'!AD49</f>
        <v>0</v>
      </c>
      <c r="B183" s="758" t="n">
        <f aca="false">AVERAGE(E184:E188,F189,E190,F191)</f>
        <v>6.75</v>
      </c>
      <c r="C183" s="759" t="s">
        <v>508</v>
      </c>
      <c r="D183" s="759"/>
      <c r="E183" s="759"/>
      <c r="F183" s="760" t="n">
        <f aca="false">'ALUMNAT 4t'!AD48</f>
        <v>0</v>
      </c>
      <c r="G183" s="760"/>
    </row>
    <row r="184" customFormat="false" ht="15.75" hidden="false" customHeight="false" outlineLevel="0" collapsed="false">
      <c r="A184" s="766" t="n">
        <f aca="false">'ALUMNAT 4t'!AC49</f>
        <v>0</v>
      </c>
      <c r="B184" s="736" t="str">
        <f aca="false">B174</f>
        <v>PRESENTACIÓ</v>
      </c>
      <c r="C184" s="509" t="str">
        <f aca="false">C174</f>
        <v>S'ha tingut cura del Quadern de grup</v>
      </c>
      <c r="D184" s="509"/>
      <c r="E184" s="737" t="n">
        <v>10</v>
      </c>
      <c r="F184" s="760"/>
      <c r="G184" s="760"/>
    </row>
    <row r="185" customFormat="false" ht="15.75" hidden="false" customHeight="false" outlineLevel="0" collapsed="false">
      <c r="A185" s="766" t="n">
        <f aca="false">'ALUMNAT 4t'!AC50</f>
        <v>0</v>
      </c>
      <c r="B185" s="736" t="str">
        <f aca="false">B175</f>
        <v>OBJECTIUS</v>
      </c>
      <c r="C185" s="509" t="str">
        <f aca="false">C175</f>
        <v>S’han fixat objectius de grup i compromisos personals</v>
      </c>
      <c r="D185" s="509"/>
      <c r="E185" s="737" t="n">
        <v>10</v>
      </c>
      <c r="F185" s="739"/>
      <c r="G185" s="740"/>
    </row>
    <row r="186" customFormat="false" ht="15.75" hidden="false" customHeight="false" outlineLevel="0" collapsed="false">
      <c r="A186" s="766" t="e">
        <f aca="false">'ALUMNAT 4t'!AC51</f>
        <v>#REF!</v>
      </c>
      <c r="B186" s="736" t="str">
        <f aca="false">B176</f>
        <v>CALENDARI</v>
      </c>
      <c r="C186" s="509" t="str">
        <f aca="false">C176</f>
        <v>S’ha fet bon ús del calendari per a temporitzar les tasques.</v>
      </c>
      <c r="D186" s="509"/>
      <c r="E186" s="737" t="n">
        <v>0</v>
      </c>
      <c r="F186" s="739"/>
      <c r="G186" s="741"/>
    </row>
    <row r="187" customFormat="false" ht="15.75" hidden="false" customHeight="false" outlineLevel="0" collapsed="false">
      <c r="A187" s="766" t="n">
        <f aca="false">'ALUMNAT 4t'!AC52</f>
        <v>0</v>
      </c>
      <c r="B187" s="736" t="str">
        <f aca="false">B177</f>
        <v>AVALUACIÓ</v>
      </c>
      <c r="C187" s="509" t="str">
        <f aca="false">C177</f>
        <v>S’ha complimentat l’avaluació del grup, objectius, i compromisos personals.</v>
      </c>
      <c r="D187" s="509"/>
      <c r="E187" s="737" t="n">
        <v>7</v>
      </c>
      <c r="F187" s="739"/>
      <c r="G187" s="742"/>
    </row>
    <row r="188" customFormat="false" ht="15.75" hidden="false" customHeight="false" outlineLevel="0" collapsed="false">
      <c r="A188" s="766" t="n">
        <f aca="false">'ALUMNAT 4t'!AC53</f>
        <v>0</v>
      </c>
      <c r="B188" s="736" t="str">
        <f aca="false">B178</f>
        <v>VALORACIÓ TREBALL EN EQUIP</v>
      </c>
      <c r="C188" s="509" t="str">
        <f aca="false">C178</f>
        <v>S'ha complimentat el quadre adequadament.</v>
      </c>
      <c r="D188" s="509"/>
      <c r="E188" s="737" t="n">
        <v>7</v>
      </c>
      <c r="F188" s="739"/>
      <c r="G188" s="742"/>
    </row>
    <row r="189" customFormat="false" ht="15.75" hidden="false" customHeight="false" outlineLevel="0" collapsed="false">
      <c r="A189" s="766" t="n">
        <f aca="false">'ALUMNAT 4t'!AC54</f>
        <v>0</v>
      </c>
      <c r="B189" s="736" t="str">
        <f aca="false">B179</f>
        <v>6 PRIMERES SETMANES (48 pàg. max.)</v>
      </c>
      <c r="C189" s="509" t="str">
        <f aca="false">C179</f>
        <v>S'ha omplert totes les dades de manera adequada (5 punts, signatura y data).</v>
      </c>
      <c r="D189" s="509"/>
      <c r="E189" s="761" t="n">
        <v>24</v>
      </c>
      <c r="F189" s="737" t="n">
        <f aca="false">E189*10/$F$2</f>
        <v>5</v>
      </c>
      <c r="G189" s="746" t="str">
        <f aca="false">G179</f>
        <v>Introduir número de pàgines correctes (max. 48)</v>
      </c>
    </row>
    <row r="190" customFormat="false" ht="15.75" hidden="false" customHeight="false" outlineLevel="0" collapsed="false">
      <c r="A190" s="766" t="n">
        <f aca="false">'ALUMNAT 4t'!AC55</f>
        <v>0</v>
      </c>
      <c r="B190" s="736" t="str">
        <f aca="false">B180</f>
        <v>SETMANES 7 A 10</v>
      </c>
      <c r="C190" s="509" t="str">
        <f aca="false">C180</f>
        <v>Quadre inicial complimentat de manera adequada.</v>
      </c>
      <c r="D190" s="509"/>
      <c r="E190" s="737" t="n">
        <v>10</v>
      </c>
      <c r="F190" s="749"/>
      <c r="G190" s="750"/>
    </row>
    <row r="191" customFormat="false" ht="15.75" hidden="false" customHeight="false" outlineLevel="0" collapsed="false">
      <c r="A191" s="766" t="n">
        <f aca="false">'ALUMNAT 4t'!AC56</f>
        <v>0</v>
      </c>
      <c r="B191" s="736" t="str">
        <f aca="false">B181</f>
        <v>4 ÚLTIMES SETMANES (6 pàg. màx.)</v>
      </c>
      <c r="C191" s="509" t="str">
        <f aca="false">C181</f>
        <v>S'ha omplert totes les dades de manera adequada (5 punts, signatura y data).</v>
      </c>
      <c r="D191" s="509"/>
      <c r="E191" s="762" t="n">
        <v>3</v>
      </c>
      <c r="F191" s="755" t="n">
        <f aca="false">E191*10/$F$3</f>
        <v>5</v>
      </c>
      <c r="G191" s="756" t="str">
        <f aca="false">G181</f>
        <v>Introduir número de pàgines correctes (max 6)</v>
      </c>
    </row>
    <row r="192" customFormat="false" ht="15.75" hidden="false" customHeight="false" outlineLevel="0" collapsed="false">
      <c r="A192" s="763"/>
      <c r="B192" s="764"/>
      <c r="C192" s="764"/>
      <c r="D192" s="764"/>
      <c r="E192" s="764"/>
      <c r="F192" s="764"/>
      <c r="G192" s="765"/>
    </row>
    <row r="193" customFormat="false" ht="15.75" hidden="false" customHeight="true" outlineLevel="0" collapsed="false">
      <c r="A193" s="757" t="n">
        <f aca="false">'ALUMNAT 4t'!X62</f>
        <v>0</v>
      </c>
      <c r="B193" s="758" t="n">
        <f aca="false">AVERAGE(E194:E198,F199,E200,F201)</f>
        <v>0</v>
      </c>
      <c r="C193" s="759" t="s">
        <v>508</v>
      </c>
      <c r="D193" s="759"/>
      <c r="E193" s="759"/>
      <c r="F193" s="760" t="n">
        <f aca="false">'ALUMNAT 4t'!X61</f>
        <v>0</v>
      </c>
      <c r="G193" s="760"/>
    </row>
    <row r="194" customFormat="false" ht="15.75" hidden="false" customHeight="false" outlineLevel="0" collapsed="false">
      <c r="A194" s="766" t="e">
        <f aca="false">#REF!</f>
        <v>#REF!</v>
      </c>
      <c r="B194" s="736" t="str">
        <f aca="false">B184</f>
        <v>PRESENTACIÓ</v>
      </c>
      <c r="C194" s="509" t="str">
        <f aca="false">C184</f>
        <v>S'ha tingut cura del Quadern de grup</v>
      </c>
      <c r="D194" s="509"/>
      <c r="E194" s="737"/>
      <c r="F194" s="760"/>
      <c r="G194" s="760"/>
    </row>
    <row r="195" customFormat="false" ht="15.75" hidden="false" customHeight="false" outlineLevel="0" collapsed="false">
      <c r="A195" s="766" t="n">
        <f aca="false">'ALUMNAT 4t'!W63</f>
        <v>0</v>
      </c>
      <c r="B195" s="736" t="str">
        <f aca="false">B185</f>
        <v>OBJECTIUS</v>
      </c>
      <c r="C195" s="509" t="str">
        <f aca="false">C185</f>
        <v>S’han fixat objectius de grup i compromisos personals</v>
      </c>
      <c r="D195" s="509"/>
      <c r="E195" s="737"/>
      <c r="F195" s="739"/>
      <c r="G195" s="740"/>
    </row>
    <row r="196" customFormat="false" ht="15.75" hidden="false" customHeight="false" outlineLevel="0" collapsed="false">
      <c r="A196" s="766" t="n">
        <f aca="false">'ALUMNAT 4t'!W64</f>
        <v>0</v>
      </c>
      <c r="B196" s="736" t="str">
        <f aca="false">B186</f>
        <v>CALENDARI</v>
      </c>
      <c r="C196" s="509" t="str">
        <f aca="false">C186</f>
        <v>S’ha fet bon ús del calendari per a temporitzar les tasques.</v>
      </c>
      <c r="D196" s="509"/>
      <c r="E196" s="737"/>
      <c r="F196" s="739"/>
      <c r="G196" s="741"/>
    </row>
    <row r="197" customFormat="false" ht="15.75" hidden="false" customHeight="false" outlineLevel="0" collapsed="false">
      <c r="A197" s="766" t="n">
        <f aca="false">'ALUMNAT 4t'!W65</f>
        <v>0</v>
      </c>
      <c r="B197" s="736" t="str">
        <f aca="false">B187</f>
        <v>AVALUACIÓ</v>
      </c>
      <c r="C197" s="509" t="str">
        <f aca="false">C187</f>
        <v>S’ha complimentat l’avaluació del grup, objectius, i compromisos personals.</v>
      </c>
      <c r="D197" s="509"/>
      <c r="E197" s="737"/>
      <c r="F197" s="739"/>
      <c r="G197" s="742"/>
    </row>
    <row r="198" customFormat="false" ht="15.75" hidden="false" customHeight="false" outlineLevel="0" collapsed="false">
      <c r="A198" s="766" t="n">
        <f aca="false">'ALUMNAT 4t'!W66</f>
        <v>0</v>
      </c>
      <c r="B198" s="736" t="str">
        <f aca="false">B188</f>
        <v>VALORACIÓ TREBALL EN EQUIP</v>
      </c>
      <c r="C198" s="509" t="str">
        <f aca="false">C188</f>
        <v>S'ha complimentat el quadre adequadament.</v>
      </c>
      <c r="D198" s="509"/>
      <c r="E198" s="737"/>
      <c r="F198" s="739"/>
      <c r="G198" s="742"/>
    </row>
    <row r="199" customFormat="false" ht="15.75" hidden="false" customHeight="false" outlineLevel="0" collapsed="false">
      <c r="A199" s="766" t="n">
        <f aca="false">'ALUMNAT 4t'!W71</f>
        <v>0</v>
      </c>
      <c r="B199" s="736" t="str">
        <f aca="false">B189</f>
        <v>6 PRIMERES SETMANES (48 pàg. max.)</v>
      </c>
      <c r="C199" s="509" t="str">
        <f aca="false">C189</f>
        <v>S'ha omplert totes les dades de manera adequada (5 punts, signatura y data).</v>
      </c>
      <c r="D199" s="509"/>
      <c r="E199" s="761"/>
      <c r="F199" s="737" t="n">
        <f aca="false">E199*10/$F$2</f>
        <v>0</v>
      </c>
      <c r="G199" s="746" t="str">
        <f aca="false">G189</f>
        <v>Introduir número de pàgines correctes (max. 48)</v>
      </c>
    </row>
    <row r="200" customFormat="false" ht="15.75" hidden="false" customHeight="false" outlineLevel="0" collapsed="false">
      <c r="A200" s="766" t="e">
        <f aca="false">#REF!</f>
        <v>#REF!</v>
      </c>
      <c r="B200" s="736" t="str">
        <f aca="false">B190</f>
        <v>SETMANES 7 A 10</v>
      </c>
      <c r="C200" s="509" t="str">
        <f aca="false">C190</f>
        <v>Quadre inicial complimentat de manera adequada.</v>
      </c>
      <c r="D200" s="509"/>
      <c r="E200" s="737"/>
      <c r="F200" s="749"/>
      <c r="G200" s="750"/>
    </row>
    <row r="201" customFormat="false" ht="15.75" hidden="false" customHeight="false" outlineLevel="0" collapsed="false">
      <c r="A201" s="766" t="n">
        <f aca="false">'ALUMNAT 4t'!W73</f>
        <v>0</v>
      </c>
      <c r="B201" s="736" t="str">
        <f aca="false">B191</f>
        <v>4 ÚLTIMES SETMANES (6 pàg. màx.)</v>
      </c>
      <c r="C201" s="509" t="str">
        <f aca="false">C191</f>
        <v>S'ha omplert totes les dades de manera adequada (5 punts, signatura y data).</v>
      </c>
      <c r="D201" s="509"/>
      <c r="E201" s="762"/>
      <c r="F201" s="755" t="n">
        <f aca="false">E201*10/$F$3</f>
        <v>0</v>
      </c>
      <c r="G201" s="756" t="str">
        <f aca="false">G191</f>
        <v>Introduir número de pàgines correctes (max 6)</v>
      </c>
    </row>
    <row r="202" customFormat="false" ht="15.75" hidden="false" customHeight="false" outlineLevel="0" collapsed="false">
      <c r="A202" s="763"/>
      <c r="B202" s="764"/>
      <c r="C202" s="764"/>
      <c r="D202" s="764"/>
      <c r="E202" s="764"/>
      <c r="F202" s="764"/>
      <c r="G202" s="765"/>
    </row>
  </sheetData>
  <mergeCells count="204">
    <mergeCell ref="B1:G1"/>
    <mergeCell ref="B2:E2"/>
    <mergeCell ref="B3:D3"/>
    <mergeCell ref="C4:E4"/>
    <mergeCell ref="F4:G5"/>
    <mergeCell ref="C5:D5"/>
    <mergeCell ref="C6:D6"/>
    <mergeCell ref="C7:D7"/>
    <mergeCell ref="C8:D8"/>
    <mergeCell ref="C9:D9"/>
    <mergeCell ref="C10:D10"/>
    <mergeCell ref="C11:D11"/>
    <mergeCell ref="C12:D12"/>
    <mergeCell ref="C13:E13"/>
    <mergeCell ref="F13:G14"/>
    <mergeCell ref="C14:D14"/>
    <mergeCell ref="C15:D15"/>
    <mergeCell ref="C16:D16"/>
    <mergeCell ref="C17:D17"/>
    <mergeCell ref="C18:D18"/>
    <mergeCell ref="C19:D19"/>
    <mergeCell ref="C20:D20"/>
    <mergeCell ref="C21:D21"/>
    <mergeCell ref="C23:E23"/>
    <mergeCell ref="F23:G24"/>
    <mergeCell ref="C24:D24"/>
    <mergeCell ref="C25:D25"/>
    <mergeCell ref="C26:D26"/>
    <mergeCell ref="C27:D27"/>
    <mergeCell ref="C28:D28"/>
    <mergeCell ref="C29:D29"/>
    <mergeCell ref="C30:D30"/>
    <mergeCell ref="C31:D31"/>
    <mergeCell ref="C33:E33"/>
    <mergeCell ref="F33:G34"/>
    <mergeCell ref="C34:D34"/>
    <mergeCell ref="C35:D35"/>
    <mergeCell ref="C36:D36"/>
    <mergeCell ref="C37:D37"/>
    <mergeCell ref="C38:D38"/>
    <mergeCell ref="C39:D39"/>
    <mergeCell ref="C40:D40"/>
    <mergeCell ref="C41:D41"/>
    <mergeCell ref="C43:E43"/>
    <mergeCell ref="F43:G44"/>
    <mergeCell ref="C44:D44"/>
    <mergeCell ref="C45:D45"/>
    <mergeCell ref="C46:D46"/>
    <mergeCell ref="C47:D47"/>
    <mergeCell ref="C48:D48"/>
    <mergeCell ref="C49:D49"/>
    <mergeCell ref="C50:D50"/>
    <mergeCell ref="C51:D51"/>
    <mergeCell ref="C53:E53"/>
    <mergeCell ref="F53:G54"/>
    <mergeCell ref="C54:D54"/>
    <mergeCell ref="C55:D55"/>
    <mergeCell ref="C56:D56"/>
    <mergeCell ref="C57:D57"/>
    <mergeCell ref="C58:D58"/>
    <mergeCell ref="C59:D59"/>
    <mergeCell ref="C60:D60"/>
    <mergeCell ref="C61:D61"/>
    <mergeCell ref="C63:E63"/>
    <mergeCell ref="F63:G64"/>
    <mergeCell ref="C64:D64"/>
    <mergeCell ref="C65:D65"/>
    <mergeCell ref="C66:D66"/>
    <mergeCell ref="C67:D67"/>
    <mergeCell ref="C68:D68"/>
    <mergeCell ref="C69:D69"/>
    <mergeCell ref="C70:D70"/>
    <mergeCell ref="C71:D71"/>
    <mergeCell ref="C73:E73"/>
    <mergeCell ref="F73:G74"/>
    <mergeCell ref="C74:D74"/>
    <mergeCell ref="C75:D75"/>
    <mergeCell ref="C76:D76"/>
    <mergeCell ref="C77:D77"/>
    <mergeCell ref="C78:D78"/>
    <mergeCell ref="C79:D79"/>
    <mergeCell ref="C80:D80"/>
    <mergeCell ref="C81:D81"/>
    <mergeCell ref="C83:E83"/>
    <mergeCell ref="F83:G84"/>
    <mergeCell ref="C84:D84"/>
    <mergeCell ref="C85:D85"/>
    <mergeCell ref="C86:D86"/>
    <mergeCell ref="C87:D87"/>
    <mergeCell ref="C88:D88"/>
    <mergeCell ref="C89:D89"/>
    <mergeCell ref="C90:D90"/>
    <mergeCell ref="C91:D91"/>
    <mergeCell ref="C93:E93"/>
    <mergeCell ref="F93:G94"/>
    <mergeCell ref="C94:D94"/>
    <mergeCell ref="C95:D95"/>
    <mergeCell ref="C96:D96"/>
    <mergeCell ref="C97:D97"/>
    <mergeCell ref="C98:D98"/>
    <mergeCell ref="C99:D99"/>
    <mergeCell ref="C100:D100"/>
    <mergeCell ref="C101:D101"/>
    <mergeCell ref="C103:E103"/>
    <mergeCell ref="F103:G104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3:E113"/>
    <mergeCell ref="F113:G114"/>
    <mergeCell ref="C114:D114"/>
    <mergeCell ref="C115:D115"/>
    <mergeCell ref="C116:D116"/>
    <mergeCell ref="F116:G117"/>
    <mergeCell ref="C117:D117"/>
    <mergeCell ref="C118:D118"/>
    <mergeCell ref="C119:D119"/>
    <mergeCell ref="C120:D120"/>
    <mergeCell ref="C121:D121"/>
    <mergeCell ref="C123:E123"/>
    <mergeCell ref="F123:G124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3:E133"/>
    <mergeCell ref="F133:G134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3:E143"/>
    <mergeCell ref="F143:G144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3:E153"/>
    <mergeCell ref="F153:G154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3:E163"/>
    <mergeCell ref="F163:G164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3:E173"/>
    <mergeCell ref="F173:G174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3:E183"/>
    <mergeCell ref="F183:G184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3:E193"/>
    <mergeCell ref="F193:G194"/>
    <mergeCell ref="C194:D194"/>
    <mergeCell ref="C195:D195"/>
    <mergeCell ref="C196:D196"/>
    <mergeCell ref="C197:D197"/>
    <mergeCell ref="C198:D198"/>
    <mergeCell ref="C199:D199"/>
    <mergeCell ref="C200:D200"/>
    <mergeCell ref="C201:D201"/>
  </mergeCells>
  <conditionalFormatting sqref="E5:E9 F10 E11 F12 E14:E18 F19 E20 F21 E24:E28 F29 E30 F31 E34:E38 F39 E40 F41 E44:E48 F49 E50 F51 E54:E58 F59 E60 F61 E64:E68 F69 E70 F71 E74:E78 F79 E80 F81 E84:E88 F89 E90 F91 E94:E98 F99 E100 F101 E104:E108 F109 E110 F111 E114:E118 F119 E120 F121 E124:E128 F129 E130 F131 E134:E138 F139 E140 F141 E144:E148 F149 E150 F151 E154:E158 F159 E160 F161 E164:E168 F169 E170 F171 E174:E178 F179 E180 F181 E184:E188 F189 E190 F191 E194:E198 F199 E200 F201">
    <cfRule type="cellIs" priority="2" operator="greaterThan" aboveAverage="0" equalAverage="0" bottom="0" percent="0" rank="0" text="" dxfId="1">
      <formula>10</formula>
    </cfRule>
  </conditionalFormatting>
  <conditionalFormatting sqref="F2">
    <cfRule type="cellIs" priority="3" operator="greaterThan" aboveAverage="0" equalAverage="0" bottom="0" percent="0" rank="0" text="" dxfId="1">
      <formula>48</formula>
    </cfRule>
  </conditionalFormatting>
  <conditionalFormatting sqref="F3">
    <cfRule type="cellIs" priority="4" operator="greaterThan" aboveAverage="0" equalAverage="0" bottom="0" percent="0" rank="0" text="" dxfId="1">
      <formula>6</formula>
    </cfRule>
  </conditionalFormatting>
  <conditionalFormatting sqref="A4:A12 A13:A21 A23:A31 A33:A41 A43:A51 A53:A61 A63:A71 A73:A81 A83:A91 A93:A101 A103:A111 A113:A121 A123:A131 A133:A141 A143:A151 A153:A161 A163:A171 A173:A181 A183:A191 A193:A201">
    <cfRule type="expression" priority="5" aboveAverage="0" equalAverage="0" bottom="0" percent="0" rank="0" text="" dxfId="0">
      <formula>LEN(TRIM(A4))&gt;0</formula>
    </cfRule>
  </conditionalFormatting>
  <conditionalFormatting sqref="B4 B13 B23 B33 B43 B53 B63 B73 B83 B93 B103 B113 B123 B133 B143 B153 B163 B173 B183 B193">
    <cfRule type="cellIs" priority="6" operator="between" aboveAverage="0" equalAverage="0" bottom="0" percent="0" rank="0" text="" dxfId="1">
      <formula>5</formula>
      <formula>10</formula>
    </cfRule>
  </conditionalFormatting>
  <conditionalFormatting sqref="B4 B13 B23 B33 B43 B53 B63 B73 B83 B93 B103 B113 B123 B133 B143 B153 B163 B173 B183 B193">
    <cfRule type="cellIs" priority="7" operator="lessThan" aboveAverage="0" equalAverage="0" bottom="0" percent="0" rank="0" text="" dxfId="2">
      <formula>5</formula>
    </cfRule>
  </conditionalFormatting>
  <conditionalFormatting sqref="B4 B13 B23 B33 B43 B53 B63 B73 B83 B93 B103 B113 B123 B133 B143 B153 B163 B173 B183 B193">
    <cfRule type="cellIs" priority="8" operator="greaterThan" aboveAverage="0" equalAverage="0" bottom="0" percent="0" rank="0" text="" dxfId="3">
      <formula>10</formula>
    </cfRule>
  </conditionalFormatting>
  <conditionalFormatting sqref="E10 E19 E29 E39 E49 E59 E69 E79 E89 E99 E109 E119 E129 E139 E149 E159 E169 E179 E189 E199">
    <cfRule type="cellIs" priority="9" operator="greaterThan" aboveAverage="0" equalAverage="0" bottom="0" percent="0" rank="0" text="" dxfId="1">
      <formula>48</formula>
    </cfRule>
  </conditionalFormatting>
  <conditionalFormatting sqref="E12 E21 E31 E41 E51 E61 E71 E81 E91 E101 E111 E121 E131 E141 E151 E161 E171 E181 E191 E201">
    <cfRule type="cellIs" priority="10" operator="greaterThan" aboveAverage="0" equalAverage="0" bottom="0" percent="0" rank="0" text="" dxfId="1">
      <formula>6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A1:N6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B5" activeCellId="0" sqref="B5"/>
    </sheetView>
  </sheetViews>
  <sheetFormatPr defaultRowHeight="15.75" outlineLevelRow="0" outlineLevelCol="0"/>
  <cols>
    <col collapsed="false" customWidth="true" hidden="false" outlineLevel="0" max="1" min="1" style="0" width="6.42"/>
    <col collapsed="false" customWidth="true" hidden="false" outlineLevel="0" max="3" min="2" style="0" width="23.29"/>
    <col collapsed="false" customWidth="true" hidden="false" outlineLevel="0" max="4" min="4" style="0" width="13.86"/>
    <col collapsed="false" customWidth="true" hidden="false" outlineLevel="0" max="8" min="5" style="0" width="11.86"/>
    <col collapsed="false" customWidth="true" hidden="true" outlineLevel="0" max="9" min="9" style="0" width="11.86"/>
    <col collapsed="false" customWidth="true" hidden="false" outlineLevel="0" max="10" min="10" style="0" width="18.13"/>
    <col collapsed="false" customWidth="true" hidden="false" outlineLevel="0" max="11" min="11" style="0" width="10.13"/>
    <col collapsed="false" customWidth="true" hidden="false" outlineLevel="0" max="1025" min="12" style="0" width="14.43"/>
  </cols>
  <sheetData>
    <row r="1" customFormat="false" ht="15.75" hidden="false" customHeight="true" outlineLevel="0" collapsed="false">
      <c r="A1" s="488" t="e">
        <f aca="false">'alumnat 4t b'!a1</f>
        <v>#NAME?</v>
      </c>
      <c r="B1" s="488"/>
      <c r="C1" s="768" t="s">
        <v>14</v>
      </c>
      <c r="D1" s="768"/>
      <c r="E1" s="769" t="s">
        <v>316</v>
      </c>
      <c r="F1" s="769"/>
      <c r="G1" s="769"/>
      <c r="H1" s="769"/>
      <c r="I1" s="769"/>
      <c r="J1" s="770" t="s">
        <v>520</v>
      </c>
      <c r="K1" s="771" t="n">
        <v>48</v>
      </c>
    </row>
    <row r="2" customFormat="false" ht="15.75" hidden="false" customHeight="false" outlineLevel="0" collapsed="false">
      <c r="A2" s="488"/>
      <c r="B2" s="488"/>
      <c r="C2" s="768"/>
      <c r="D2" s="768"/>
      <c r="E2" s="769"/>
      <c r="F2" s="769"/>
      <c r="G2" s="769"/>
      <c r="H2" s="769"/>
      <c r="I2" s="769"/>
      <c r="J2" s="772" t="s">
        <v>521</v>
      </c>
      <c r="K2" s="773" t="n">
        <v>6</v>
      </c>
    </row>
    <row r="3" customFormat="false" ht="18" hidden="false" customHeight="true" outlineLevel="0" collapsed="false">
      <c r="A3" s="488"/>
      <c r="B3" s="488"/>
      <c r="C3" s="774" t="s">
        <v>322</v>
      </c>
      <c r="D3" s="774"/>
      <c r="E3" s="769"/>
      <c r="F3" s="769"/>
      <c r="G3" s="769"/>
      <c r="H3" s="769"/>
      <c r="I3" s="769"/>
      <c r="J3" s="775" t="s">
        <v>522</v>
      </c>
      <c r="K3" s="776" t="s">
        <v>523</v>
      </c>
    </row>
    <row r="4" customFormat="false" ht="41.25" hidden="false" customHeight="true" outlineLevel="0" collapsed="false">
      <c r="A4" s="777" t="s">
        <v>504</v>
      </c>
      <c r="B4" s="778" t="s">
        <v>508</v>
      </c>
      <c r="C4" s="779" t="n">
        <f aca="false">AVERAGE(E5:I9,J4,K4)</f>
        <v>6.130952381</v>
      </c>
      <c r="D4" s="780" t="s">
        <v>320</v>
      </c>
      <c r="E4" s="781" t="e">
        <f aca="false">'alumnat 4t b'!m7</f>
        <v>#NAME?</v>
      </c>
      <c r="F4" s="781" t="e">
        <f aca="false">'alumnat 4t b'!m8</f>
        <v>#NAME?</v>
      </c>
      <c r="G4" s="781" t="e">
        <f aca="false">'alumnat 4t b'!m9</f>
        <v>#NAME?</v>
      </c>
      <c r="H4" s="781" t="e">
        <f aca="false">'alumnat 4t b'!m10</f>
        <v>#NAME?</v>
      </c>
      <c r="I4" s="781" t="e">
        <f aca="false">'alumnat 4t b'!m11</f>
        <v>#NAME?</v>
      </c>
      <c r="J4" s="782" t="n">
        <f aca="false">E10*10/$K$1</f>
        <v>6.25</v>
      </c>
      <c r="K4" s="783" t="n">
        <f aca="false">E12*10/$K$2</f>
        <v>6.666666667</v>
      </c>
    </row>
    <row r="5" customFormat="false" ht="15.75" hidden="false" customHeight="true" outlineLevel="0" collapsed="false">
      <c r="A5" s="784" t="e">
        <f aca="false">'alumnat 4t b'!n6</f>
        <v>#NAME?</v>
      </c>
      <c r="B5" s="736" t="s">
        <v>328</v>
      </c>
      <c r="C5" s="509" t="s">
        <v>329</v>
      </c>
      <c r="D5" s="509"/>
      <c r="E5" s="785" t="n">
        <v>6</v>
      </c>
      <c r="F5" s="785"/>
      <c r="G5" s="785"/>
      <c r="H5" s="785"/>
      <c r="I5" s="785"/>
      <c r="J5" s="786" t="s">
        <v>506</v>
      </c>
      <c r="K5" s="786"/>
      <c r="L5" s="787"/>
      <c r="M5" s="788"/>
      <c r="N5" s="788"/>
    </row>
    <row r="6" customFormat="false" ht="15.75" hidden="false" customHeight="true" outlineLevel="0" collapsed="false">
      <c r="A6" s="784"/>
      <c r="B6" s="736" t="s">
        <v>330</v>
      </c>
      <c r="C6" s="509" t="s">
        <v>331</v>
      </c>
      <c r="D6" s="509"/>
      <c r="E6" s="785" t="n">
        <v>6</v>
      </c>
      <c r="F6" s="785"/>
      <c r="G6" s="785"/>
      <c r="H6" s="785"/>
      <c r="I6" s="785"/>
      <c r="J6" s="786"/>
      <c r="K6" s="786"/>
    </row>
    <row r="7" customFormat="false" ht="15.75" hidden="false" customHeight="true" outlineLevel="0" collapsed="false">
      <c r="A7" s="784"/>
      <c r="B7" s="736" t="s">
        <v>332</v>
      </c>
      <c r="C7" s="509" t="s">
        <v>333</v>
      </c>
      <c r="D7" s="509"/>
      <c r="E7" s="785" t="n">
        <v>6</v>
      </c>
      <c r="F7" s="785"/>
      <c r="G7" s="785"/>
      <c r="H7" s="785"/>
      <c r="I7" s="785"/>
      <c r="J7" s="786"/>
      <c r="K7" s="786"/>
    </row>
    <row r="8" customFormat="false" ht="15.75" hidden="false" customHeight="true" outlineLevel="0" collapsed="false">
      <c r="A8" s="784"/>
      <c r="B8" s="736" t="s">
        <v>334</v>
      </c>
      <c r="C8" s="509" t="s">
        <v>510</v>
      </c>
      <c r="D8" s="509"/>
      <c r="E8" s="785" t="n">
        <v>6</v>
      </c>
      <c r="F8" s="785"/>
      <c r="G8" s="785"/>
      <c r="H8" s="785"/>
      <c r="I8" s="785"/>
      <c r="J8" s="786"/>
      <c r="K8" s="786"/>
    </row>
    <row r="9" customFormat="false" ht="15.75" hidden="false" customHeight="true" outlineLevel="0" collapsed="false">
      <c r="A9" s="784"/>
      <c r="B9" s="736" t="s">
        <v>511</v>
      </c>
      <c r="C9" s="509" t="s">
        <v>512</v>
      </c>
      <c r="D9" s="509"/>
      <c r="E9" s="785" t="n">
        <v>6</v>
      </c>
      <c r="F9" s="785"/>
      <c r="G9" s="785"/>
      <c r="H9" s="785"/>
      <c r="I9" s="785"/>
      <c r="J9" s="786"/>
      <c r="K9" s="786"/>
    </row>
    <row r="10" customFormat="false" ht="15.75" hidden="false" customHeight="true" outlineLevel="0" collapsed="false">
      <c r="A10" s="784"/>
      <c r="B10" s="736" t="s">
        <v>513</v>
      </c>
      <c r="C10" s="509" t="s">
        <v>514</v>
      </c>
      <c r="D10" s="509"/>
      <c r="E10" s="789" t="n">
        <v>30</v>
      </c>
      <c r="F10" s="789"/>
      <c r="G10" s="789"/>
      <c r="H10" s="789"/>
      <c r="I10" s="789"/>
      <c r="J10" s="790" t="s">
        <v>524</v>
      </c>
      <c r="K10" s="790"/>
    </row>
    <row r="11" customFormat="false" ht="21" hidden="false" customHeight="true" outlineLevel="0" collapsed="false">
      <c r="A11" s="784"/>
      <c r="B11" s="744" t="s">
        <v>516</v>
      </c>
      <c r="C11" s="509" t="s">
        <v>517</v>
      </c>
      <c r="D11" s="509"/>
      <c r="E11" s="785" t="n">
        <v>6</v>
      </c>
      <c r="F11" s="785"/>
      <c r="G11" s="785"/>
      <c r="H11" s="785"/>
      <c r="I11" s="785"/>
      <c r="J11" s="786" t="s">
        <v>525</v>
      </c>
      <c r="K11" s="786"/>
    </row>
    <row r="12" customFormat="false" ht="21.75" hidden="false" customHeight="true" outlineLevel="0" collapsed="false">
      <c r="A12" s="784"/>
      <c r="B12" s="791" t="s">
        <v>526</v>
      </c>
      <c r="C12" s="509" t="s">
        <v>514</v>
      </c>
      <c r="D12" s="509"/>
      <c r="E12" s="792" t="n">
        <v>4</v>
      </c>
      <c r="F12" s="792"/>
      <c r="G12" s="792"/>
      <c r="H12" s="792"/>
      <c r="I12" s="792"/>
      <c r="J12" s="793" t="s">
        <v>524</v>
      </c>
      <c r="K12" s="793"/>
    </row>
    <row r="13" customFormat="false" ht="9" hidden="false" customHeight="true" outlineLevel="0" collapsed="false">
      <c r="A13" s="372"/>
      <c r="B13" s="372"/>
      <c r="C13" s="372"/>
      <c r="D13" s="372"/>
      <c r="E13" s="372"/>
      <c r="F13" s="372"/>
      <c r="G13" s="372"/>
      <c r="H13" s="372"/>
      <c r="I13" s="372"/>
      <c r="J13" s="794"/>
      <c r="K13" s="795"/>
    </row>
    <row r="14" customFormat="false" ht="41.25" hidden="false" customHeight="true" outlineLevel="0" collapsed="false">
      <c r="A14" s="777" t="s">
        <v>504</v>
      </c>
      <c r="B14" s="796" t="s">
        <v>508</v>
      </c>
      <c r="C14" s="779" t="n">
        <f aca="false">AVERAGE(E15:I19,J14,K14)</f>
        <v>6.130952381</v>
      </c>
      <c r="D14" s="780" t="s">
        <v>320</v>
      </c>
      <c r="E14" s="781" t="e">
        <f aca="false">'alumnat 4t b'!m15</f>
        <v>#NAME?</v>
      </c>
      <c r="F14" s="781" t="e">
        <f aca="false">'alumnat 4t b'!m16</f>
        <v>#NAME?</v>
      </c>
      <c r="G14" s="781" t="e">
        <f aca="false">'alumnat 4t b'!m17</f>
        <v>#NAME?</v>
      </c>
      <c r="H14" s="781" t="e">
        <f aca="false">'alumnat 4t b'!m18</f>
        <v>#NAME?</v>
      </c>
      <c r="I14" s="781" t="e">
        <f aca="false">'alumnat 4t b'!m19</f>
        <v>#NAME?</v>
      </c>
      <c r="J14" s="782" t="n">
        <f aca="false">E20*10/$K$1</f>
        <v>6.25</v>
      </c>
      <c r="K14" s="783" t="n">
        <f aca="false">E22*10/$K$2</f>
        <v>6.666666667</v>
      </c>
    </row>
    <row r="15" customFormat="false" ht="15.75" hidden="false" customHeight="true" outlineLevel="0" collapsed="false">
      <c r="A15" s="784" t="e">
        <f aca="false">'alumnat 4t b'!n14</f>
        <v>#NAME?</v>
      </c>
      <c r="B15" s="508" t="s">
        <v>328</v>
      </c>
      <c r="C15" s="509" t="str">
        <f aca="false">C5</f>
        <v>S'ha tingut cura del Quadern de grup</v>
      </c>
      <c r="D15" s="509"/>
      <c r="E15" s="785" t="n">
        <v>6</v>
      </c>
      <c r="F15" s="785"/>
      <c r="G15" s="785"/>
      <c r="H15" s="785"/>
      <c r="I15" s="785"/>
      <c r="J15" s="786" t="s">
        <v>506</v>
      </c>
      <c r="K15" s="786"/>
      <c r="L15" s="787"/>
      <c r="M15" s="788"/>
      <c r="N15" s="788"/>
    </row>
    <row r="16" customFormat="false" ht="15.75" hidden="false" customHeight="false" outlineLevel="0" collapsed="false">
      <c r="A16" s="784"/>
      <c r="B16" s="508" t="s">
        <v>330</v>
      </c>
      <c r="C16" s="509" t="str">
        <f aca="false">C6</f>
        <v>S’han fixat objectius de grup i compromisos personals.</v>
      </c>
      <c r="D16" s="509"/>
      <c r="E16" s="785" t="n">
        <v>6</v>
      </c>
      <c r="F16" s="785"/>
      <c r="G16" s="785"/>
      <c r="H16" s="785"/>
      <c r="I16" s="785"/>
      <c r="J16" s="786"/>
      <c r="K16" s="786"/>
    </row>
    <row r="17" customFormat="false" ht="15.75" hidden="false" customHeight="false" outlineLevel="0" collapsed="false">
      <c r="A17" s="784"/>
      <c r="B17" s="508" t="s">
        <v>332</v>
      </c>
      <c r="C17" s="509" t="str">
        <f aca="false">C7</f>
        <v>S’ha fet bon ús del calendari per a temporitzar les tasques.</v>
      </c>
      <c r="D17" s="509"/>
      <c r="E17" s="785" t="n">
        <v>6</v>
      </c>
      <c r="F17" s="785"/>
      <c r="G17" s="785"/>
      <c r="H17" s="785"/>
      <c r="I17" s="785"/>
      <c r="J17" s="786"/>
      <c r="K17" s="786"/>
    </row>
    <row r="18" customFormat="false" ht="15.75" hidden="false" customHeight="false" outlineLevel="0" collapsed="false">
      <c r="A18" s="784"/>
      <c r="B18" s="508" t="s">
        <v>334</v>
      </c>
      <c r="C18" s="509" t="str">
        <f aca="false">C8</f>
        <v>S’ha complimentat l’avaluació del grup, objectius, i compromisos personals.</v>
      </c>
      <c r="D18" s="509"/>
      <c r="E18" s="785" t="n">
        <v>6</v>
      </c>
      <c r="F18" s="785"/>
      <c r="G18" s="785"/>
      <c r="H18" s="785"/>
      <c r="I18" s="785"/>
      <c r="J18" s="786"/>
      <c r="K18" s="786"/>
    </row>
    <row r="19" customFormat="false" ht="15.75" hidden="false" customHeight="false" outlineLevel="0" collapsed="false">
      <c r="A19" s="784"/>
      <c r="B19" s="508" t="s">
        <v>511</v>
      </c>
      <c r="C19" s="509" t="str">
        <f aca="false">C9</f>
        <v>S'ha complimentat el quadre adequadament.</v>
      </c>
      <c r="D19" s="509"/>
      <c r="E19" s="785" t="n">
        <v>6</v>
      </c>
      <c r="F19" s="785"/>
      <c r="G19" s="785"/>
      <c r="H19" s="785"/>
      <c r="I19" s="785"/>
      <c r="J19" s="786"/>
      <c r="K19" s="786"/>
    </row>
    <row r="20" customFormat="false" ht="15.75" hidden="false" customHeight="true" outlineLevel="0" collapsed="false">
      <c r="A20" s="784"/>
      <c r="B20" s="508" t="s">
        <v>513</v>
      </c>
      <c r="C20" s="509" t="str">
        <f aca="false">C10</f>
        <v>S'ha omplert totes les dades de manera adequada (5 punts, signatura y data).</v>
      </c>
      <c r="D20" s="509"/>
      <c r="E20" s="789" t="n">
        <v>30</v>
      </c>
      <c r="F20" s="789"/>
      <c r="G20" s="789"/>
      <c r="H20" s="789"/>
      <c r="I20" s="789"/>
      <c r="J20" s="790" t="s">
        <v>524</v>
      </c>
      <c r="K20" s="790"/>
    </row>
    <row r="21" customFormat="false" ht="21" hidden="false" customHeight="true" outlineLevel="0" collapsed="false">
      <c r="A21" s="784"/>
      <c r="B21" s="797" t="s">
        <v>516</v>
      </c>
      <c r="C21" s="509" t="str">
        <f aca="false">C11</f>
        <v>Quadre inicial complimentat de manera adequada.</v>
      </c>
      <c r="D21" s="509"/>
      <c r="E21" s="785" t="n">
        <v>6</v>
      </c>
      <c r="F21" s="785"/>
      <c r="G21" s="785"/>
      <c r="H21" s="785"/>
      <c r="I21" s="785"/>
      <c r="J21" s="786" t="s">
        <v>525</v>
      </c>
      <c r="K21" s="786"/>
    </row>
    <row r="22" customFormat="false" ht="21.75" hidden="false" customHeight="true" outlineLevel="0" collapsed="false">
      <c r="A22" s="784"/>
      <c r="B22" s="798" t="s">
        <v>526</v>
      </c>
      <c r="C22" s="509" t="str">
        <f aca="false">C12</f>
        <v>S'ha omplert totes les dades de manera adequada (5 punts, signatura y data).</v>
      </c>
      <c r="D22" s="509"/>
      <c r="E22" s="792" t="n">
        <v>4</v>
      </c>
      <c r="F22" s="792"/>
      <c r="G22" s="792"/>
      <c r="H22" s="792"/>
      <c r="I22" s="792"/>
      <c r="J22" s="793" t="s">
        <v>524</v>
      </c>
      <c r="K22" s="793"/>
    </row>
    <row r="23" customFormat="false" ht="9" hidden="false" customHeight="true" outlineLevel="0" collapsed="false">
      <c r="A23" s="372"/>
      <c r="B23" s="372"/>
      <c r="C23" s="372"/>
      <c r="D23" s="372"/>
      <c r="E23" s="372"/>
      <c r="F23" s="372"/>
      <c r="G23" s="372"/>
      <c r="H23" s="372"/>
      <c r="I23" s="372"/>
      <c r="J23" s="372"/>
      <c r="K23" s="799"/>
    </row>
    <row r="24" customFormat="false" ht="41.25" hidden="false" customHeight="true" outlineLevel="0" collapsed="false">
      <c r="A24" s="777" t="s">
        <v>504</v>
      </c>
      <c r="B24" s="796" t="s">
        <v>508</v>
      </c>
      <c r="C24" s="779" t="n">
        <f aca="false">AVERAGE(E25:I29,J24,K24)</f>
        <v>10</v>
      </c>
      <c r="D24" s="780" t="s">
        <v>320</v>
      </c>
      <c r="E24" s="781" t="e">
        <f aca="false">'alumnat 4t b'!m23</f>
        <v>#NAME?</v>
      </c>
      <c r="F24" s="781" t="e">
        <f aca="false">'alumnat 4t b'!m24</f>
        <v>#NAME?</v>
      </c>
      <c r="G24" s="781" t="e">
        <f aca="false">'alumnat 4t b'!m25</f>
        <v>#NAME?</v>
      </c>
      <c r="H24" s="781" t="e">
        <f aca="false">'alumnat 4t b'!m26</f>
        <v>#NAME?</v>
      </c>
      <c r="I24" s="781" t="e">
        <f aca="false">'alumnat 4t b'!m27</f>
        <v>#NAME?</v>
      </c>
      <c r="J24" s="782" t="n">
        <f aca="false">E30*10/$K$1</f>
        <v>10</v>
      </c>
      <c r="K24" s="783" t="n">
        <f aca="false">E32*10/$K$2</f>
        <v>10</v>
      </c>
    </row>
    <row r="25" customFormat="false" ht="15.75" hidden="false" customHeight="true" outlineLevel="0" collapsed="false">
      <c r="A25" s="784" t="e">
        <f aca="false">'alumnat 4t b'!n22</f>
        <v>#NAME?</v>
      </c>
      <c r="B25" s="508" t="s">
        <v>328</v>
      </c>
      <c r="C25" s="509" t="str">
        <f aca="false">C15</f>
        <v>S'ha tingut cura del Quadern de grup</v>
      </c>
      <c r="D25" s="509"/>
      <c r="E25" s="785" t="n">
        <v>10</v>
      </c>
      <c r="F25" s="785"/>
      <c r="G25" s="785"/>
      <c r="H25" s="785"/>
      <c r="I25" s="785"/>
      <c r="J25" s="786" t="s">
        <v>506</v>
      </c>
      <c r="K25" s="786"/>
      <c r="L25" s="787"/>
      <c r="M25" s="788"/>
      <c r="N25" s="788"/>
    </row>
    <row r="26" customFormat="false" ht="15.75" hidden="false" customHeight="false" outlineLevel="0" collapsed="false">
      <c r="A26" s="784"/>
      <c r="B26" s="508" t="s">
        <v>330</v>
      </c>
      <c r="C26" s="509" t="str">
        <f aca="false">C16</f>
        <v>S’han fixat objectius de grup i compromisos personals.</v>
      </c>
      <c r="D26" s="509"/>
      <c r="E26" s="785" t="n">
        <v>10</v>
      </c>
      <c r="F26" s="785"/>
      <c r="G26" s="785"/>
      <c r="H26" s="785"/>
      <c r="I26" s="785"/>
      <c r="J26" s="786"/>
      <c r="K26" s="786"/>
    </row>
    <row r="27" customFormat="false" ht="15.75" hidden="false" customHeight="false" outlineLevel="0" collapsed="false">
      <c r="A27" s="784"/>
      <c r="B27" s="508" t="s">
        <v>332</v>
      </c>
      <c r="C27" s="509" t="str">
        <f aca="false">C17</f>
        <v>S’ha fet bon ús del calendari per a temporitzar les tasques.</v>
      </c>
      <c r="D27" s="509"/>
      <c r="E27" s="785" t="n">
        <v>10</v>
      </c>
      <c r="F27" s="785"/>
      <c r="G27" s="785"/>
      <c r="H27" s="785"/>
      <c r="I27" s="785"/>
      <c r="J27" s="786"/>
      <c r="K27" s="786"/>
    </row>
    <row r="28" customFormat="false" ht="15.75" hidden="false" customHeight="false" outlineLevel="0" collapsed="false">
      <c r="A28" s="784"/>
      <c r="B28" s="508" t="s">
        <v>334</v>
      </c>
      <c r="C28" s="509" t="str">
        <f aca="false">C18</f>
        <v>S’ha complimentat l’avaluació del grup, objectius, i compromisos personals.</v>
      </c>
      <c r="D28" s="509"/>
      <c r="E28" s="785" t="n">
        <v>10</v>
      </c>
      <c r="F28" s="785"/>
      <c r="G28" s="785"/>
      <c r="H28" s="785"/>
      <c r="I28" s="785"/>
      <c r="J28" s="786"/>
      <c r="K28" s="786"/>
    </row>
    <row r="29" customFormat="false" ht="15.75" hidden="false" customHeight="false" outlineLevel="0" collapsed="false">
      <c r="A29" s="784"/>
      <c r="B29" s="508" t="s">
        <v>511</v>
      </c>
      <c r="C29" s="509" t="str">
        <f aca="false">C19</f>
        <v>S'ha complimentat el quadre adequadament.</v>
      </c>
      <c r="D29" s="509"/>
      <c r="E29" s="785" t="n">
        <v>10</v>
      </c>
      <c r="F29" s="785"/>
      <c r="G29" s="785"/>
      <c r="H29" s="785"/>
      <c r="I29" s="785"/>
      <c r="J29" s="786"/>
      <c r="K29" s="786"/>
    </row>
    <row r="30" customFormat="false" ht="15.75" hidden="false" customHeight="true" outlineLevel="0" collapsed="false">
      <c r="A30" s="784"/>
      <c r="B30" s="508" t="s">
        <v>513</v>
      </c>
      <c r="C30" s="509" t="str">
        <f aca="false">C20</f>
        <v>S'ha omplert totes les dades de manera adequada (5 punts, signatura y data).</v>
      </c>
      <c r="D30" s="509"/>
      <c r="E30" s="789" t="n">
        <v>48</v>
      </c>
      <c r="F30" s="789"/>
      <c r="G30" s="789"/>
      <c r="H30" s="789"/>
      <c r="I30" s="789"/>
      <c r="J30" s="790" t="s">
        <v>524</v>
      </c>
      <c r="K30" s="790"/>
    </row>
    <row r="31" customFormat="false" ht="21" hidden="false" customHeight="true" outlineLevel="0" collapsed="false">
      <c r="A31" s="784"/>
      <c r="B31" s="797" t="s">
        <v>516</v>
      </c>
      <c r="C31" s="509" t="str">
        <f aca="false">C21</f>
        <v>Quadre inicial complimentat de manera adequada.</v>
      </c>
      <c r="D31" s="509"/>
      <c r="E31" s="785" t="n">
        <v>10</v>
      </c>
      <c r="F31" s="785"/>
      <c r="G31" s="785"/>
      <c r="H31" s="785"/>
      <c r="I31" s="785"/>
      <c r="J31" s="786" t="s">
        <v>525</v>
      </c>
      <c r="K31" s="786"/>
    </row>
    <row r="32" customFormat="false" ht="21.75" hidden="false" customHeight="true" outlineLevel="0" collapsed="false">
      <c r="A32" s="784"/>
      <c r="B32" s="798" t="s">
        <v>526</v>
      </c>
      <c r="C32" s="509" t="str">
        <f aca="false">C22</f>
        <v>S'ha omplert totes les dades de manera adequada (5 punts, signatura y data).</v>
      </c>
      <c r="D32" s="509"/>
      <c r="E32" s="792" t="n">
        <v>6</v>
      </c>
      <c r="F32" s="792"/>
      <c r="G32" s="792"/>
      <c r="H32" s="792"/>
      <c r="I32" s="792"/>
      <c r="J32" s="793" t="s">
        <v>524</v>
      </c>
      <c r="K32" s="793"/>
    </row>
    <row r="33" customFormat="false" ht="9" hidden="false" customHeight="true" outlineLevel="0" collapsed="false">
      <c r="A33" s="372"/>
      <c r="B33" s="372"/>
      <c r="C33" s="372"/>
      <c r="D33" s="372"/>
      <c r="E33" s="372"/>
      <c r="F33" s="372"/>
      <c r="G33" s="372"/>
      <c r="H33" s="372"/>
      <c r="I33" s="372"/>
      <c r="J33" s="372"/>
      <c r="K33" s="372"/>
    </row>
    <row r="34" customFormat="false" ht="41.25" hidden="false" customHeight="true" outlineLevel="0" collapsed="false">
      <c r="A34" s="777" t="s">
        <v>504</v>
      </c>
      <c r="B34" s="796" t="s">
        <v>508</v>
      </c>
      <c r="C34" s="779" t="n">
        <f aca="false">AVERAGE(E35:I39,J34,K34)</f>
        <v>6.380952381</v>
      </c>
      <c r="D34" s="780" t="s">
        <v>320</v>
      </c>
      <c r="E34" s="781" t="e">
        <f aca="false">'alumnat 4t b'!m30</f>
        <v>#NAME?</v>
      </c>
      <c r="F34" s="781" t="e">
        <f aca="false">'alumnat 4t b'!m31</f>
        <v>#NAME?</v>
      </c>
      <c r="G34" s="781" t="e">
        <f aca="false">'alumnat 4t b'!m32</f>
        <v>#NAME?</v>
      </c>
      <c r="H34" s="781" t="e">
        <f aca="false">'alumnat 4t b'!m33</f>
        <v>#NAME?</v>
      </c>
      <c r="I34" s="781" t="e">
        <f aca="false">'alumnat 4t b'!m34</f>
        <v>#NAME?</v>
      </c>
      <c r="J34" s="782" t="n">
        <f aca="false">E40*10/$K$1</f>
        <v>6.666666667</v>
      </c>
      <c r="K34" s="800" t="n">
        <f aca="false">E42*10/$K$2</f>
        <v>5</v>
      </c>
    </row>
    <row r="35" customFormat="false" ht="15.75" hidden="false" customHeight="true" outlineLevel="0" collapsed="false">
      <c r="A35" s="784" t="e">
        <f aca="false">'alumnat 4t b'!n29</f>
        <v>#NAME?</v>
      </c>
      <c r="B35" s="508" t="s">
        <v>328</v>
      </c>
      <c r="C35" s="509" t="str">
        <f aca="false">C25</f>
        <v>S'ha tingut cura del Quadern de grup</v>
      </c>
      <c r="D35" s="509"/>
      <c r="E35" s="785" t="n">
        <v>7</v>
      </c>
      <c r="F35" s="785"/>
      <c r="G35" s="785"/>
      <c r="H35" s="785"/>
      <c r="I35" s="785"/>
      <c r="J35" s="786" t="s">
        <v>506</v>
      </c>
      <c r="K35" s="786"/>
      <c r="L35" s="787"/>
      <c r="M35" s="788"/>
      <c r="N35" s="788"/>
    </row>
    <row r="36" customFormat="false" ht="15.75" hidden="false" customHeight="false" outlineLevel="0" collapsed="false">
      <c r="A36" s="784"/>
      <c r="B36" s="508" t="s">
        <v>330</v>
      </c>
      <c r="C36" s="509" t="str">
        <f aca="false">C26</f>
        <v>S’han fixat objectius de grup i compromisos personals.</v>
      </c>
      <c r="D36" s="509"/>
      <c r="E36" s="785" t="n">
        <v>6</v>
      </c>
      <c r="F36" s="785"/>
      <c r="G36" s="785"/>
      <c r="H36" s="785"/>
      <c r="I36" s="785"/>
      <c r="J36" s="786"/>
      <c r="K36" s="786"/>
    </row>
    <row r="37" customFormat="false" ht="15.75" hidden="false" customHeight="false" outlineLevel="0" collapsed="false">
      <c r="A37" s="784"/>
      <c r="B37" s="508" t="s">
        <v>332</v>
      </c>
      <c r="C37" s="509" t="str">
        <f aca="false">C27</f>
        <v>S’ha fet bon ús del calendari per a temporitzar les tasques.</v>
      </c>
      <c r="D37" s="509"/>
      <c r="E37" s="785" t="n">
        <v>7</v>
      </c>
      <c r="F37" s="785"/>
      <c r="G37" s="785"/>
      <c r="H37" s="785"/>
      <c r="I37" s="785"/>
      <c r="J37" s="786"/>
      <c r="K37" s="786"/>
    </row>
    <row r="38" customFormat="false" ht="15.75" hidden="false" customHeight="false" outlineLevel="0" collapsed="false">
      <c r="A38" s="784"/>
      <c r="B38" s="508" t="s">
        <v>334</v>
      </c>
      <c r="C38" s="509" t="str">
        <f aca="false">C28</f>
        <v>S’ha complimentat l’avaluació del grup, objectius, i compromisos personals.</v>
      </c>
      <c r="D38" s="509"/>
      <c r="E38" s="785" t="n">
        <v>6</v>
      </c>
      <c r="F38" s="785"/>
      <c r="G38" s="785"/>
      <c r="H38" s="785"/>
      <c r="I38" s="785"/>
      <c r="J38" s="786"/>
      <c r="K38" s="786"/>
    </row>
    <row r="39" customFormat="false" ht="15.75" hidden="false" customHeight="false" outlineLevel="0" collapsed="false">
      <c r="A39" s="784"/>
      <c r="B39" s="508" t="s">
        <v>511</v>
      </c>
      <c r="C39" s="509" t="str">
        <f aca="false">C29</f>
        <v>S'ha complimentat el quadre adequadament.</v>
      </c>
      <c r="D39" s="509"/>
      <c r="E39" s="785" t="n">
        <v>7</v>
      </c>
      <c r="F39" s="785"/>
      <c r="G39" s="785"/>
      <c r="H39" s="785"/>
      <c r="I39" s="785"/>
      <c r="J39" s="786"/>
      <c r="K39" s="786"/>
    </row>
    <row r="40" customFormat="false" ht="15.75" hidden="false" customHeight="true" outlineLevel="0" collapsed="false">
      <c r="A40" s="784"/>
      <c r="B40" s="508" t="s">
        <v>513</v>
      </c>
      <c r="C40" s="509" t="str">
        <f aca="false">C30</f>
        <v>S'ha omplert totes les dades de manera adequada (5 punts, signatura y data).</v>
      </c>
      <c r="D40" s="509"/>
      <c r="E40" s="789" t="n">
        <v>32</v>
      </c>
      <c r="F40" s="789"/>
      <c r="G40" s="789"/>
      <c r="H40" s="789"/>
      <c r="I40" s="789"/>
      <c r="J40" s="790" t="s">
        <v>524</v>
      </c>
      <c r="K40" s="790"/>
    </row>
    <row r="41" customFormat="false" ht="21" hidden="false" customHeight="true" outlineLevel="0" collapsed="false">
      <c r="A41" s="784"/>
      <c r="B41" s="797" t="s">
        <v>516</v>
      </c>
      <c r="C41" s="509" t="str">
        <f aca="false">C31</f>
        <v>Quadre inicial complimentat de manera adequada.</v>
      </c>
      <c r="D41" s="509"/>
      <c r="E41" s="785" t="n">
        <v>6</v>
      </c>
      <c r="F41" s="785"/>
      <c r="G41" s="785"/>
      <c r="H41" s="785"/>
      <c r="I41" s="785"/>
      <c r="J41" s="786" t="s">
        <v>525</v>
      </c>
      <c r="K41" s="786"/>
    </row>
    <row r="42" customFormat="false" ht="21.75" hidden="false" customHeight="true" outlineLevel="0" collapsed="false">
      <c r="A42" s="784"/>
      <c r="B42" s="798" t="s">
        <v>526</v>
      </c>
      <c r="C42" s="509" t="str">
        <f aca="false">C32</f>
        <v>S'ha omplert totes les dades de manera adequada (5 punts, signatura y data).</v>
      </c>
      <c r="D42" s="509"/>
      <c r="E42" s="792" t="n">
        <v>3</v>
      </c>
      <c r="F42" s="792"/>
      <c r="G42" s="792"/>
      <c r="H42" s="792"/>
      <c r="I42" s="792"/>
      <c r="J42" s="793" t="s">
        <v>524</v>
      </c>
      <c r="K42" s="793"/>
    </row>
    <row r="43" customFormat="false" ht="9" hidden="false" customHeight="true" outlineLevel="0" collapsed="false">
      <c r="A43" s="372"/>
      <c r="B43" s="372"/>
      <c r="C43" s="372"/>
      <c r="D43" s="372"/>
      <c r="E43" s="372"/>
      <c r="F43" s="372"/>
      <c r="G43" s="372"/>
      <c r="H43" s="372"/>
      <c r="I43" s="372"/>
      <c r="J43" s="372"/>
      <c r="K43" s="372"/>
    </row>
    <row r="44" customFormat="false" ht="41.25" hidden="false" customHeight="true" outlineLevel="0" collapsed="false">
      <c r="A44" s="777" t="s">
        <v>504</v>
      </c>
      <c r="B44" s="796" t="s">
        <v>508</v>
      </c>
      <c r="C44" s="779" t="n">
        <f aca="false">AVERAGE(E45:I49,J44,K44)</f>
        <v>7.261904762</v>
      </c>
      <c r="D44" s="780" t="s">
        <v>320</v>
      </c>
      <c r="E44" s="781" t="e">
        <f aca="false">'alumnat 4t b'!m38</f>
        <v>#NAME?</v>
      </c>
      <c r="F44" s="781" t="e">
        <f aca="false">'alumnat 4t b'!m39</f>
        <v>#NAME?</v>
      </c>
      <c r="G44" s="781" t="e">
        <f aca="false">'alumnat 4t b'!m40</f>
        <v>#NAME?</v>
      </c>
      <c r="H44" s="781" t="e">
        <f aca="false">'alumnat 4t b'!m41</f>
        <v>#NAME?</v>
      </c>
      <c r="I44" s="781" t="e">
        <f aca="false">'alumnat 4t b'!m42</f>
        <v>#NAME?</v>
      </c>
      <c r="J44" s="782" t="n">
        <f aca="false">E50*10/$K$1</f>
        <v>7.5</v>
      </c>
      <c r="K44" s="800" t="n">
        <f aca="false">E52*10/$K$2</f>
        <v>8.333333333</v>
      </c>
    </row>
    <row r="45" customFormat="false" ht="15.75" hidden="false" customHeight="true" outlineLevel="0" collapsed="false">
      <c r="A45" s="784" t="e">
        <f aca="false">'alumnat 4t b'!n37</f>
        <v>#NAME?</v>
      </c>
      <c r="B45" s="508" t="s">
        <v>328</v>
      </c>
      <c r="C45" s="509" t="str">
        <f aca="false">C35</f>
        <v>S'ha tingut cura del Quadern de grup</v>
      </c>
      <c r="D45" s="509"/>
      <c r="E45" s="785" t="n">
        <v>7</v>
      </c>
      <c r="F45" s="785"/>
      <c r="G45" s="785"/>
      <c r="H45" s="785"/>
      <c r="I45" s="785"/>
      <c r="J45" s="786" t="s">
        <v>506</v>
      </c>
      <c r="K45" s="786"/>
      <c r="L45" s="787"/>
      <c r="M45" s="788"/>
      <c r="N45" s="788"/>
    </row>
    <row r="46" customFormat="false" ht="15.75" hidden="false" customHeight="false" outlineLevel="0" collapsed="false">
      <c r="A46" s="784"/>
      <c r="B46" s="508" t="s">
        <v>330</v>
      </c>
      <c r="C46" s="509" t="str">
        <f aca="false">C36</f>
        <v>S’han fixat objectius de grup i compromisos personals.</v>
      </c>
      <c r="D46" s="509"/>
      <c r="E46" s="785" t="n">
        <v>7</v>
      </c>
      <c r="F46" s="785"/>
      <c r="G46" s="785"/>
      <c r="H46" s="785"/>
      <c r="I46" s="785"/>
      <c r="J46" s="786"/>
      <c r="K46" s="786"/>
    </row>
    <row r="47" customFormat="false" ht="15.75" hidden="false" customHeight="false" outlineLevel="0" collapsed="false">
      <c r="A47" s="784"/>
      <c r="B47" s="508" t="s">
        <v>332</v>
      </c>
      <c r="C47" s="509" t="str">
        <f aca="false">C37</f>
        <v>S’ha fet bon ús del calendari per a temporitzar les tasques.</v>
      </c>
      <c r="D47" s="509"/>
      <c r="E47" s="785" t="n">
        <v>7</v>
      </c>
      <c r="F47" s="785"/>
      <c r="G47" s="785"/>
      <c r="H47" s="785"/>
      <c r="I47" s="785"/>
      <c r="J47" s="786"/>
      <c r="K47" s="786"/>
    </row>
    <row r="48" customFormat="false" ht="15.75" hidden="false" customHeight="false" outlineLevel="0" collapsed="false">
      <c r="A48" s="784"/>
      <c r="B48" s="508" t="s">
        <v>334</v>
      </c>
      <c r="C48" s="509" t="str">
        <f aca="false">C38</f>
        <v>S’ha complimentat l’avaluació del grup, objectius, i compromisos personals.</v>
      </c>
      <c r="D48" s="509"/>
      <c r="E48" s="785" t="n">
        <v>7</v>
      </c>
      <c r="F48" s="785"/>
      <c r="G48" s="785"/>
      <c r="H48" s="785"/>
      <c r="I48" s="785"/>
      <c r="J48" s="786"/>
      <c r="K48" s="786"/>
    </row>
    <row r="49" customFormat="false" ht="15.75" hidden="false" customHeight="false" outlineLevel="0" collapsed="false">
      <c r="A49" s="784"/>
      <c r="B49" s="508" t="s">
        <v>511</v>
      </c>
      <c r="C49" s="509" t="str">
        <f aca="false">C39</f>
        <v>S'ha complimentat el quadre adequadament.</v>
      </c>
      <c r="D49" s="509"/>
      <c r="E49" s="785" t="n">
        <v>7</v>
      </c>
      <c r="F49" s="785"/>
      <c r="G49" s="785"/>
      <c r="H49" s="785"/>
      <c r="I49" s="785"/>
      <c r="J49" s="786"/>
      <c r="K49" s="786"/>
    </row>
    <row r="50" customFormat="false" ht="15.75" hidden="false" customHeight="true" outlineLevel="0" collapsed="false">
      <c r="A50" s="784"/>
      <c r="B50" s="508" t="s">
        <v>513</v>
      </c>
      <c r="C50" s="509" t="str">
        <f aca="false">C40</f>
        <v>S'ha omplert totes les dades de manera adequada (5 punts, signatura y data).</v>
      </c>
      <c r="D50" s="509"/>
      <c r="E50" s="789" t="n">
        <v>36</v>
      </c>
      <c r="F50" s="789"/>
      <c r="G50" s="789"/>
      <c r="H50" s="789"/>
      <c r="I50" s="789"/>
      <c r="J50" s="790" t="s">
        <v>524</v>
      </c>
      <c r="K50" s="790"/>
    </row>
    <row r="51" customFormat="false" ht="21" hidden="false" customHeight="true" outlineLevel="0" collapsed="false">
      <c r="A51" s="784"/>
      <c r="B51" s="797" t="s">
        <v>516</v>
      </c>
      <c r="C51" s="509" t="str">
        <f aca="false">C41</f>
        <v>Quadre inicial complimentat de manera adequada.</v>
      </c>
      <c r="D51" s="509"/>
      <c r="E51" s="785" t="n">
        <v>7</v>
      </c>
      <c r="F51" s="785"/>
      <c r="G51" s="785"/>
      <c r="H51" s="785"/>
      <c r="I51" s="785"/>
      <c r="J51" s="786" t="s">
        <v>525</v>
      </c>
      <c r="K51" s="786"/>
    </row>
    <row r="52" customFormat="false" ht="21.75" hidden="false" customHeight="true" outlineLevel="0" collapsed="false">
      <c r="A52" s="784"/>
      <c r="B52" s="798" t="s">
        <v>526</v>
      </c>
      <c r="C52" s="509" t="str">
        <f aca="false">C42</f>
        <v>S'ha omplert totes les dades de manera adequada (5 punts, signatura y data).</v>
      </c>
      <c r="D52" s="509"/>
      <c r="E52" s="792" t="n">
        <v>5</v>
      </c>
      <c r="F52" s="792"/>
      <c r="G52" s="792"/>
      <c r="H52" s="792"/>
      <c r="I52" s="792"/>
      <c r="J52" s="793" t="s">
        <v>524</v>
      </c>
      <c r="K52" s="793"/>
    </row>
    <row r="53" customFormat="false" ht="9" hidden="false" customHeight="true" outlineLevel="0" collapsed="false">
      <c r="A53" s="372"/>
      <c r="B53" s="372"/>
      <c r="C53" s="372"/>
      <c r="D53" s="372"/>
      <c r="E53" s="372"/>
      <c r="F53" s="372"/>
      <c r="G53" s="372"/>
      <c r="H53" s="372"/>
      <c r="I53" s="372"/>
      <c r="J53" s="372"/>
      <c r="K53" s="372"/>
    </row>
    <row r="54" customFormat="false" ht="41.25" hidden="true" customHeight="true" outlineLevel="0" collapsed="false">
      <c r="A54" s="777" t="s">
        <v>504</v>
      </c>
      <c r="B54" s="796" t="s">
        <v>508</v>
      </c>
      <c r="C54" s="779" t="n">
        <f aca="false">AVERAGE(E55:I59,J54,K54)</f>
        <v>0</v>
      </c>
      <c r="D54" s="780" t="s">
        <v>320</v>
      </c>
      <c r="E54" s="781" t="e">
        <f aca="false">'alumnat 4t b'!m45</f>
        <v>#NAME?</v>
      </c>
      <c r="F54" s="781" t="e">
        <f aca="false">'alumnat 4t b'!m46</f>
        <v>#NAME?</v>
      </c>
      <c r="G54" s="781" t="e">
        <f aca="false">'alumnat 4t b'!m47</f>
        <v>#NAME?</v>
      </c>
      <c r="H54" s="781" t="e">
        <f aca="false">'alumnat 4t b'!m48</f>
        <v>#NAME?</v>
      </c>
      <c r="I54" s="781" t="e">
        <f aca="false">'alumnat 4t b'!m49</f>
        <v>#NAME?</v>
      </c>
      <c r="J54" s="782" t="n">
        <f aca="false">E60*10/$K$1</f>
        <v>0</v>
      </c>
      <c r="K54" s="800" t="n">
        <f aca="false">E62*10/$K$2</f>
        <v>0</v>
      </c>
    </row>
    <row r="55" customFormat="false" ht="15.75" hidden="true" customHeight="true" outlineLevel="0" collapsed="false">
      <c r="A55" s="784" t="e">
        <f aca="false">'alumnat 4t a'!n44</f>
        <v>#NAME?</v>
      </c>
      <c r="B55" s="508" t="s">
        <v>328</v>
      </c>
      <c r="C55" s="509" t="str">
        <f aca="false">C45</f>
        <v>S'ha tingut cura del Quadern de grup</v>
      </c>
      <c r="D55" s="509"/>
      <c r="E55" s="785"/>
      <c r="F55" s="785"/>
      <c r="G55" s="785"/>
      <c r="H55" s="785"/>
      <c r="I55" s="785"/>
      <c r="J55" s="786" t="s">
        <v>506</v>
      </c>
      <c r="K55" s="786"/>
      <c r="L55" s="787"/>
      <c r="M55" s="788"/>
      <c r="N55" s="788"/>
    </row>
    <row r="56" customFormat="false" ht="15.75" hidden="true" customHeight="false" outlineLevel="0" collapsed="false">
      <c r="A56" s="784"/>
      <c r="B56" s="508" t="s">
        <v>330</v>
      </c>
      <c r="C56" s="509" t="str">
        <f aca="false">C46</f>
        <v>S’han fixat objectius de grup i compromisos personals.</v>
      </c>
      <c r="D56" s="509"/>
      <c r="E56" s="785"/>
      <c r="F56" s="785"/>
      <c r="G56" s="785"/>
      <c r="H56" s="785"/>
      <c r="I56" s="785"/>
      <c r="J56" s="786"/>
      <c r="K56" s="786"/>
    </row>
    <row r="57" customFormat="false" ht="15.75" hidden="true" customHeight="false" outlineLevel="0" collapsed="false">
      <c r="A57" s="784"/>
      <c r="B57" s="508" t="s">
        <v>332</v>
      </c>
      <c r="C57" s="509" t="str">
        <f aca="false">C47</f>
        <v>S’ha fet bon ús del calendari per a temporitzar les tasques.</v>
      </c>
      <c r="D57" s="509"/>
      <c r="E57" s="785"/>
      <c r="F57" s="785"/>
      <c r="G57" s="785"/>
      <c r="H57" s="785"/>
      <c r="I57" s="785"/>
      <c r="J57" s="786"/>
      <c r="K57" s="786"/>
    </row>
    <row r="58" customFormat="false" ht="15.75" hidden="true" customHeight="false" outlineLevel="0" collapsed="false">
      <c r="A58" s="784"/>
      <c r="B58" s="508" t="s">
        <v>334</v>
      </c>
      <c r="C58" s="509" t="str">
        <f aca="false">C48</f>
        <v>S’ha complimentat l’avaluació del grup, objectius, i compromisos personals.</v>
      </c>
      <c r="D58" s="509"/>
      <c r="E58" s="785"/>
      <c r="F58" s="785"/>
      <c r="G58" s="785"/>
      <c r="H58" s="785"/>
      <c r="I58" s="785"/>
      <c r="J58" s="786"/>
      <c r="K58" s="786"/>
    </row>
    <row r="59" customFormat="false" ht="15.75" hidden="true" customHeight="false" outlineLevel="0" collapsed="false">
      <c r="A59" s="784"/>
      <c r="B59" s="508" t="s">
        <v>511</v>
      </c>
      <c r="C59" s="509" t="str">
        <f aca="false">C49</f>
        <v>S'ha complimentat el quadre adequadament.</v>
      </c>
      <c r="D59" s="509"/>
      <c r="E59" s="785"/>
      <c r="F59" s="785"/>
      <c r="G59" s="785"/>
      <c r="H59" s="785"/>
      <c r="I59" s="785"/>
      <c r="J59" s="786"/>
      <c r="K59" s="786"/>
    </row>
    <row r="60" customFormat="false" ht="15.75" hidden="true" customHeight="true" outlineLevel="0" collapsed="false">
      <c r="A60" s="784"/>
      <c r="B60" s="508" t="s">
        <v>513</v>
      </c>
      <c r="C60" s="509" t="str">
        <f aca="false">C50</f>
        <v>S'ha omplert totes les dades de manera adequada (5 punts, signatura y data).</v>
      </c>
      <c r="D60" s="509"/>
      <c r="E60" s="789"/>
      <c r="F60" s="789"/>
      <c r="G60" s="789"/>
      <c r="H60" s="789"/>
      <c r="I60" s="789"/>
      <c r="J60" s="790" t="s">
        <v>524</v>
      </c>
      <c r="K60" s="790"/>
    </row>
    <row r="61" customFormat="false" ht="21" hidden="true" customHeight="true" outlineLevel="0" collapsed="false">
      <c r="A61" s="784"/>
      <c r="B61" s="797" t="s">
        <v>516</v>
      </c>
      <c r="C61" s="509" t="str">
        <f aca="false">C51</f>
        <v>Quadre inicial complimentat de manera adequada.</v>
      </c>
      <c r="D61" s="509"/>
      <c r="E61" s="785"/>
      <c r="F61" s="785"/>
      <c r="G61" s="785"/>
      <c r="H61" s="785"/>
      <c r="I61" s="785"/>
      <c r="J61" s="786" t="s">
        <v>525</v>
      </c>
      <c r="K61" s="786"/>
    </row>
    <row r="62" customFormat="false" ht="21.75" hidden="true" customHeight="true" outlineLevel="0" collapsed="false">
      <c r="A62" s="784"/>
      <c r="B62" s="798" t="s">
        <v>526</v>
      </c>
      <c r="C62" s="509" t="str">
        <f aca="false">C52</f>
        <v>S'ha omplert totes les dades de manera adequada (5 punts, signatura y data).</v>
      </c>
      <c r="D62" s="509"/>
      <c r="E62" s="792"/>
      <c r="F62" s="792"/>
      <c r="G62" s="792"/>
      <c r="H62" s="792"/>
      <c r="I62" s="792"/>
      <c r="J62" s="793" t="s">
        <v>524</v>
      </c>
      <c r="K62" s="793"/>
    </row>
    <row r="63" customFormat="false" ht="9" hidden="false" customHeight="true" outlineLevel="0" collapsed="false">
      <c r="A63" s="372"/>
      <c r="B63" s="372"/>
      <c r="C63" s="372"/>
      <c r="D63" s="372"/>
      <c r="E63" s="372"/>
      <c r="F63" s="372"/>
      <c r="G63" s="372"/>
      <c r="H63" s="372"/>
      <c r="I63" s="372"/>
      <c r="J63" s="372"/>
      <c r="K63" s="372"/>
    </row>
  </sheetData>
  <mergeCells count="130">
    <mergeCell ref="A1:B3"/>
    <mergeCell ref="C1:D2"/>
    <mergeCell ref="E1:I3"/>
    <mergeCell ref="C3:D3"/>
    <mergeCell ref="A5:A12"/>
    <mergeCell ref="C5:D5"/>
    <mergeCell ref="E5:I5"/>
    <mergeCell ref="J5:K9"/>
    <mergeCell ref="C6:D6"/>
    <mergeCell ref="E6:I6"/>
    <mergeCell ref="C7:D7"/>
    <mergeCell ref="E7:I7"/>
    <mergeCell ref="C8:D8"/>
    <mergeCell ref="E8:I8"/>
    <mergeCell ref="C9:D9"/>
    <mergeCell ref="E9:I9"/>
    <mergeCell ref="C10:D10"/>
    <mergeCell ref="E10:I10"/>
    <mergeCell ref="J10:K10"/>
    <mergeCell ref="C11:D11"/>
    <mergeCell ref="E11:I11"/>
    <mergeCell ref="J11:K11"/>
    <mergeCell ref="C12:D12"/>
    <mergeCell ref="E12:I12"/>
    <mergeCell ref="J12:K12"/>
    <mergeCell ref="A15:A22"/>
    <mergeCell ref="C15:D15"/>
    <mergeCell ref="E15:I15"/>
    <mergeCell ref="J15:K19"/>
    <mergeCell ref="C16:D16"/>
    <mergeCell ref="E16:I16"/>
    <mergeCell ref="C17:D17"/>
    <mergeCell ref="E17:I17"/>
    <mergeCell ref="C18:D18"/>
    <mergeCell ref="E18:I18"/>
    <mergeCell ref="C19:D19"/>
    <mergeCell ref="E19:I19"/>
    <mergeCell ref="C20:D20"/>
    <mergeCell ref="E20:I20"/>
    <mergeCell ref="J20:K20"/>
    <mergeCell ref="C21:D21"/>
    <mergeCell ref="E21:I21"/>
    <mergeCell ref="J21:K21"/>
    <mergeCell ref="C22:D22"/>
    <mergeCell ref="E22:I22"/>
    <mergeCell ref="J22:K22"/>
    <mergeCell ref="A25:A32"/>
    <mergeCell ref="C25:D25"/>
    <mergeCell ref="E25:I25"/>
    <mergeCell ref="J25:K29"/>
    <mergeCell ref="C26:D26"/>
    <mergeCell ref="E26:I26"/>
    <mergeCell ref="C27:D27"/>
    <mergeCell ref="E27:I27"/>
    <mergeCell ref="C28:D28"/>
    <mergeCell ref="E28:I28"/>
    <mergeCell ref="C29:D29"/>
    <mergeCell ref="E29:I29"/>
    <mergeCell ref="C30:D30"/>
    <mergeCell ref="E30:I30"/>
    <mergeCell ref="J30:K30"/>
    <mergeCell ref="C31:D31"/>
    <mergeCell ref="E31:I31"/>
    <mergeCell ref="J31:K31"/>
    <mergeCell ref="C32:D32"/>
    <mergeCell ref="E32:I32"/>
    <mergeCell ref="J32:K32"/>
    <mergeCell ref="A35:A42"/>
    <mergeCell ref="C35:D35"/>
    <mergeCell ref="E35:I35"/>
    <mergeCell ref="J35:K39"/>
    <mergeCell ref="C36:D36"/>
    <mergeCell ref="E36:I36"/>
    <mergeCell ref="C37:D37"/>
    <mergeCell ref="E37:I37"/>
    <mergeCell ref="C38:D38"/>
    <mergeCell ref="E38:I38"/>
    <mergeCell ref="C39:D39"/>
    <mergeCell ref="E39:I39"/>
    <mergeCell ref="C40:D40"/>
    <mergeCell ref="E40:I40"/>
    <mergeCell ref="J40:K40"/>
    <mergeCell ref="C41:D41"/>
    <mergeCell ref="E41:I41"/>
    <mergeCell ref="J41:K41"/>
    <mergeCell ref="C42:D42"/>
    <mergeCell ref="E42:I42"/>
    <mergeCell ref="J42:K42"/>
    <mergeCell ref="A45:A52"/>
    <mergeCell ref="C45:D45"/>
    <mergeCell ref="E45:I45"/>
    <mergeCell ref="J45:K49"/>
    <mergeCell ref="C46:D46"/>
    <mergeCell ref="E46:I46"/>
    <mergeCell ref="C47:D47"/>
    <mergeCell ref="E47:I47"/>
    <mergeCell ref="C48:D48"/>
    <mergeCell ref="E48:I48"/>
    <mergeCell ref="C49:D49"/>
    <mergeCell ref="E49:I49"/>
    <mergeCell ref="C50:D50"/>
    <mergeCell ref="E50:I50"/>
    <mergeCell ref="J50:K50"/>
    <mergeCell ref="C51:D51"/>
    <mergeCell ref="E51:I51"/>
    <mergeCell ref="J51:K51"/>
    <mergeCell ref="C52:D52"/>
    <mergeCell ref="E52:I52"/>
    <mergeCell ref="J52:K52"/>
    <mergeCell ref="A55:A62"/>
    <mergeCell ref="C55:D55"/>
    <mergeCell ref="E55:I55"/>
    <mergeCell ref="J55:K59"/>
    <mergeCell ref="C56:D56"/>
    <mergeCell ref="E56:I56"/>
    <mergeCell ref="C57:D57"/>
    <mergeCell ref="E57:I57"/>
    <mergeCell ref="C58:D58"/>
    <mergeCell ref="E58:I58"/>
    <mergeCell ref="C59:D59"/>
    <mergeCell ref="E59:I59"/>
    <mergeCell ref="C60:D60"/>
    <mergeCell ref="E60:I60"/>
    <mergeCell ref="J60:K60"/>
    <mergeCell ref="C61:D61"/>
    <mergeCell ref="E61:I61"/>
    <mergeCell ref="J61:K61"/>
    <mergeCell ref="C62:D62"/>
    <mergeCell ref="E62:I62"/>
    <mergeCell ref="J62:K62"/>
  </mergeCells>
  <conditionalFormatting sqref="E5:I9 E11:I11 E15:I19 E21:I21 E25:I29 E31:I31 E35:I39 E41:I41 E45:I49 E51:I51 E55:I59 E61:I61">
    <cfRule type="cellIs" priority="2" operator="greaterThan" aboveAverage="0" equalAverage="0" bottom="0" percent="0" rank="0" text="" dxfId="1">
      <formula>10</formula>
    </cfRule>
  </conditionalFormatting>
  <conditionalFormatting sqref="E10:I10 E20:I20 E30:I30 E40:I40 E50:I50 E60:I60">
    <cfRule type="cellIs" priority="3" operator="greaterThan" aboveAverage="0" equalAverage="0" bottom="0" percent="0" rank="0" text="" dxfId="1">
      <formula>48</formula>
    </cfRule>
  </conditionalFormatting>
  <conditionalFormatting sqref="E12:I12 E22:I22 E32:I32 E42:I42 E52:I52 E62:I62">
    <cfRule type="cellIs" priority="4" operator="greaterThan" aboveAverage="0" equalAverage="0" bottom="0" percent="0" rank="0" text="" dxfId="1">
      <formula>6</formula>
    </cfRule>
  </conditionalFormatting>
  <conditionalFormatting sqref="K1">
    <cfRule type="cellIs" priority="5" operator="greaterThan" aboveAverage="0" equalAverage="0" bottom="0" percent="0" rank="0" text="" dxfId="1">
      <formula>48</formula>
    </cfRule>
  </conditionalFormatting>
  <conditionalFormatting sqref="K2">
    <cfRule type="cellIs" priority="6" operator="greaterThan" aboveAverage="0" equalAverage="0" bottom="0" percent="0" rank="0" text="" dxfId="1">
      <formula>6</formula>
    </cfRule>
  </conditionalFormatting>
  <conditionalFormatting sqref="J4 J14 J24 J34 J44 J54">
    <cfRule type="cellIs" priority="7" operator="greaterThan" aboveAverage="0" equalAverage="0" bottom="0" percent="0" rank="0" text="" dxfId="1">
      <formula>10</formula>
    </cfRule>
  </conditionalFormatting>
  <conditionalFormatting sqref="K4 K14 K24 K34 K44 K54">
    <cfRule type="cellIs" priority="8" operator="greaterThan" aboveAverage="0" equalAverage="0" bottom="0" percent="0" rank="0" text="" dxfId="1">
      <formula>10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A1:N6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B5" activeCellId="0" sqref="B5"/>
    </sheetView>
  </sheetViews>
  <sheetFormatPr defaultRowHeight="15.75" outlineLevelRow="0" outlineLevelCol="0"/>
  <cols>
    <col collapsed="false" customWidth="true" hidden="false" outlineLevel="0" max="1" min="1" style="0" width="6.42"/>
    <col collapsed="false" customWidth="true" hidden="false" outlineLevel="0" max="3" min="2" style="0" width="23.29"/>
    <col collapsed="false" customWidth="true" hidden="false" outlineLevel="0" max="4" min="4" style="0" width="13.86"/>
    <col collapsed="false" customWidth="true" hidden="false" outlineLevel="0" max="5" min="5" style="0" width="11.86"/>
    <col collapsed="false" customWidth="true" hidden="false" outlineLevel="0" max="6" min="6" style="0" width="13.14"/>
    <col collapsed="false" customWidth="true" hidden="false" outlineLevel="0" max="9" min="7" style="0" width="11.86"/>
    <col collapsed="false" customWidth="true" hidden="false" outlineLevel="0" max="10" min="10" style="0" width="18.13"/>
    <col collapsed="false" customWidth="true" hidden="false" outlineLevel="0" max="11" min="11" style="0" width="10.13"/>
    <col collapsed="false" customWidth="true" hidden="false" outlineLevel="0" max="1025" min="12" style="0" width="14.43"/>
  </cols>
  <sheetData>
    <row r="1" customFormat="false" ht="15.75" hidden="false" customHeight="true" outlineLevel="0" collapsed="false">
      <c r="A1" s="488" t="n">
        <f aca="false">'ALUMNAT 4t'!B1</f>
        <v>0</v>
      </c>
      <c r="B1" s="488"/>
      <c r="C1" s="768" t="s">
        <v>14</v>
      </c>
      <c r="D1" s="768"/>
      <c r="E1" s="769" t="s">
        <v>316</v>
      </c>
      <c r="F1" s="769"/>
      <c r="G1" s="769"/>
      <c r="H1" s="769"/>
      <c r="I1" s="769"/>
      <c r="J1" s="770" t="s">
        <v>520</v>
      </c>
      <c r="K1" s="771" t="n">
        <v>48</v>
      </c>
    </row>
    <row r="2" customFormat="false" ht="15.75" hidden="false" customHeight="false" outlineLevel="0" collapsed="false">
      <c r="A2" s="488"/>
      <c r="B2" s="488"/>
      <c r="C2" s="768"/>
      <c r="D2" s="768"/>
      <c r="E2" s="769"/>
      <c r="F2" s="769"/>
      <c r="G2" s="769"/>
      <c r="H2" s="769"/>
      <c r="I2" s="769"/>
      <c r="J2" s="772" t="s">
        <v>521</v>
      </c>
      <c r="K2" s="773" t="n">
        <v>6</v>
      </c>
    </row>
    <row r="3" customFormat="false" ht="18" hidden="false" customHeight="true" outlineLevel="0" collapsed="false">
      <c r="A3" s="488"/>
      <c r="B3" s="488"/>
      <c r="C3" s="774" t="s">
        <v>322</v>
      </c>
      <c r="D3" s="774"/>
      <c r="E3" s="769"/>
      <c r="F3" s="769"/>
      <c r="G3" s="769"/>
      <c r="H3" s="769"/>
      <c r="I3" s="769"/>
      <c r="J3" s="775" t="s">
        <v>522</v>
      </c>
      <c r="K3" s="776" t="s">
        <v>523</v>
      </c>
    </row>
    <row r="4" customFormat="false" ht="41.25" hidden="false" customHeight="true" outlineLevel="0" collapsed="false">
      <c r="A4" s="777" t="s">
        <v>504</v>
      </c>
      <c r="B4" s="778" t="s">
        <v>508</v>
      </c>
      <c r="C4" s="779" t="n">
        <f aca="false">AVERAGE(E5:I9,J4,K4)</f>
        <v>8.035714286</v>
      </c>
      <c r="D4" s="780" t="s">
        <v>320</v>
      </c>
      <c r="E4" s="781" t="e">
        <f aca="false">#REF!</f>
        <v>#REF!</v>
      </c>
      <c r="F4" s="781" t="e">
        <f aca="false">#REF!</f>
        <v>#REF!</v>
      </c>
      <c r="G4" s="781" t="e">
        <f aca="false">#REF!</f>
        <v>#REF!</v>
      </c>
      <c r="H4" s="781" t="e">
        <f aca="false">#REF!</f>
        <v>#REF!</v>
      </c>
      <c r="I4" s="781" t="e">
        <f aca="false">#REF!</f>
        <v>#REF!</v>
      </c>
      <c r="J4" s="782" t="n">
        <f aca="false">E10*10/$K$1</f>
        <v>7.916666667</v>
      </c>
      <c r="K4" s="783" t="n">
        <f aca="false">E12*10/$K$2</f>
        <v>8.333333333</v>
      </c>
    </row>
    <row r="5" customFormat="false" ht="15.75" hidden="false" customHeight="true" outlineLevel="0" collapsed="false">
      <c r="A5" s="784" t="e">
        <f aca="false">#REF!</f>
        <v>#REF!</v>
      </c>
      <c r="B5" s="736" t="s">
        <v>328</v>
      </c>
      <c r="C5" s="509" t="s">
        <v>329</v>
      </c>
      <c r="D5" s="509"/>
      <c r="E5" s="785" t="n">
        <v>8</v>
      </c>
      <c r="F5" s="785"/>
      <c r="G5" s="785"/>
      <c r="H5" s="785"/>
      <c r="I5" s="785"/>
      <c r="J5" s="786" t="s">
        <v>506</v>
      </c>
      <c r="K5" s="786"/>
      <c r="L5" s="787"/>
      <c r="M5" s="788"/>
      <c r="N5" s="788"/>
    </row>
    <row r="6" customFormat="false" ht="15.75" hidden="false" customHeight="true" outlineLevel="0" collapsed="false">
      <c r="A6" s="784"/>
      <c r="B6" s="736" t="s">
        <v>330</v>
      </c>
      <c r="C6" s="509" t="s">
        <v>331</v>
      </c>
      <c r="D6" s="509"/>
      <c r="E6" s="785" t="n">
        <v>8</v>
      </c>
      <c r="F6" s="785"/>
      <c r="G6" s="785"/>
      <c r="H6" s="785"/>
      <c r="I6" s="785"/>
      <c r="J6" s="786"/>
      <c r="K6" s="786"/>
    </row>
    <row r="7" customFormat="false" ht="15.75" hidden="false" customHeight="true" outlineLevel="0" collapsed="false">
      <c r="A7" s="784"/>
      <c r="B7" s="736" t="s">
        <v>332</v>
      </c>
      <c r="C7" s="509" t="s">
        <v>333</v>
      </c>
      <c r="D7" s="509"/>
      <c r="E7" s="785" t="n">
        <v>8</v>
      </c>
      <c r="F7" s="785"/>
      <c r="G7" s="785"/>
      <c r="H7" s="785"/>
      <c r="I7" s="785"/>
      <c r="J7" s="786"/>
      <c r="K7" s="786"/>
    </row>
    <row r="8" customFormat="false" ht="15.75" hidden="false" customHeight="true" outlineLevel="0" collapsed="false">
      <c r="A8" s="784"/>
      <c r="B8" s="736" t="s">
        <v>334</v>
      </c>
      <c r="C8" s="509" t="s">
        <v>510</v>
      </c>
      <c r="D8" s="509"/>
      <c r="E8" s="785" t="n">
        <v>8</v>
      </c>
      <c r="F8" s="785"/>
      <c r="G8" s="785"/>
      <c r="H8" s="785"/>
      <c r="I8" s="785"/>
      <c r="J8" s="786"/>
      <c r="K8" s="786"/>
    </row>
    <row r="9" customFormat="false" ht="15.75" hidden="false" customHeight="true" outlineLevel="0" collapsed="false">
      <c r="A9" s="784"/>
      <c r="B9" s="736" t="s">
        <v>511</v>
      </c>
      <c r="C9" s="509" t="s">
        <v>512</v>
      </c>
      <c r="D9" s="509"/>
      <c r="E9" s="785" t="n">
        <v>8</v>
      </c>
      <c r="F9" s="785"/>
      <c r="G9" s="785"/>
      <c r="H9" s="785"/>
      <c r="I9" s="785"/>
      <c r="J9" s="786"/>
      <c r="K9" s="786"/>
    </row>
    <row r="10" customFormat="false" ht="15.75" hidden="false" customHeight="true" outlineLevel="0" collapsed="false">
      <c r="A10" s="784"/>
      <c r="B10" s="736" t="s">
        <v>513</v>
      </c>
      <c r="C10" s="509" t="s">
        <v>514</v>
      </c>
      <c r="D10" s="509"/>
      <c r="E10" s="789" t="n">
        <v>38</v>
      </c>
      <c r="F10" s="789"/>
      <c r="G10" s="789"/>
      <c r="H10" s="789"/>
      <c r="I10" s="789"/>
      <c r="J10" s="790" t="s">
        <v>524</v>
      </c>
      <c r="K10" s="790"/>
    </row>
    <row r="11" customFormat="false" ht="21" hidden="false" customHeight="true" outlineLevel="0" collapsed="false">
      <c r="A11" s="784"/>
      <c r="B11" s="744" t="s">
        <v>516</v>
      </c>
      <c r="C11" s="509" t="s">
        <v>517</v>
      </c>
      <c r="D11" s="509"/>
      <c r="E11" s="785" t="n">
        <v>8</v>
      </c>
      <c r="F11" s="785"/>
      <c r="G11" s="785"/>
      <c r="H11" s="785"/>
      <c r="I11" s="785"/>
      <c r="J11" s="786" t="s">
        <v>525</v>
      </c>
      <c r="K11" s="786"/>
    </row>
    <row r="12" customFormat="false" ht="21.75" hidden="false" customHeight="true" outlineLevel="0" collapsed="false">
      <c r="A12" s="784"/>
      <c r="B12" s="791" t="s">
        <v>526</v>
      </c>
      <c r="C12" s="509" t="s">
        <v>514</v>
      </c>
      <c r="D12" s="509"/>
      <c r="E12" s="792" t="n">
        <v>5</v>
      </c>
      <c r="F12" s="792"/>
      <c r="G12" s="792"/>
      <c r="H12" s="792"/>
      <c r="I12" s="792"/>
      <c r="J12" s="793" t="s">
        <v>524</v>
      </c>
      <c r="K12" s="793"/>
    </row>
    <row r="13" customFormat="false" ht="9" hidden="false" customHeight="true" outlineLevel="0" collapsed="false">
      <c r="A13" s="372"/>
      <c r="B13" s="372"/>
      <c r="C13" s="372"/>
      <c r="D13" s="372"/>
      <c r="E13" s="372"/>
      <c r="F13" s="372"/>
      <c r="G13" s="372"/>
      <c r="H13" s="372"/>
      <c r="I13" s="372"/>
      <c r="J13" s="794"/>
      <c r="K13" s="795"/>
    </row>
    <row r="14" customFormat="false" ht="41.25" hidden="false" customHeight="true" outlineLevel="0" collapsed="false">
      <c r="A14" s="777" t="s">
        <v>504</v>
      </c>
      <c r="B14" s="796" t="s">
        <v>508</v>
      </c>
      <c r="C14" s="779" t="n">
        <f aca="false">AVERAGE(E15:I19,J14,K14)</f>
        <v>6.994047619</v>
      </c>
      <c r="D14" s="780" t="s">
        <v>320</v>
      </c>
      <c r="E14" s="781" t="e">
        <f aca="false">#REF!</f>
        <v>#REF!</v>
      </c>
      <c r="F14" s="781" t="e">
        <f aca="false">#REF!</f>
        <v>#REF!</v>
      </c>
      <c r="G14" s="781" t="e">
        <f aca="false">#REF!</f>
        <v>#REF!</v>
      </c>
      <c r="H14" s="781" t="e">
        <f aca="false">#REF!</f>
        <v>#REF!</v>
      </c>
      <c r="I14" s="781" t="e">
        <f aca="false">#REF!</f>
        <v>#REF!</v>
      </c>
      <c r="J14" s="782" t="n">
        <f aca="false">E20*10/$K$1</f>
        <v>7.291666667</v>
      </c>
      <c r="K14" s="783" t="n">
        <f aca="false">E22*10/$K$2</f>
        <v>6.666666667</v>
      </c>
    </row>
    <row r="15" customFormat="false" ht="15.75" hidden="false" customHeight="true" outlineLevel="0" collapsed="false">
      <c r="A15" s="784" t="e">
        <f aca="false">#REF!</f>
        <v>#REF!</v>
      </c>
      <c r="B15" s="508" t="s">
        <v>328</v>
      </c>
      <c r="C15" s="509" t="str">
        <f aca="false">C5</f>
        <v>S'ha tingut cura del Quadern de grup</v>
      </c>
      <c r="D15" s="509"/>
      <c r="E15" s="785" t="n">
        <v>7</v>
      </c>
      <c r="F15" s="785"/>
      <c r="G15" s="785"/>
      <c r="H15" s="785"/>
      <c r="I15" s="785"/>
      <c r="J15" s="786" t="s">
        <v>506</v>
      </c>
      <c r="K15" s="786"/>
      <c r="L15" s="787"/>
      <c r="M15" s="788"/>
      <c r="N15" s="788"/>
    </row>
    <row r="16" customFormat="false" ht="15.75" hidden="false" customHeight="false" outlineLevel="0" collapsed="false">
      <c r="A16" s="784"/>
      <c r="B16" s="508" t="s">
        <v>330</v>
      </c>
      <c r="C16" s="509" t="str">
        <f aca="false">C6</f>
        <v>S’han fixat objectius de grup i compromisos personals.</v>
      </c>
      <c r="D16" s="509"/>
      <c r="E16" s="785" t="n">
        <v>7</v>
      </c>
      <c r="F16" s="785"/>
      <c r="G16" s="785"/>
      <c r="H16" s="785"/>
      <c r="I16" s="785"/>
      <c r="J16" s="786"/>
      <c r="K16" s="786"/>
    </row>
    <row r="17" customFormat="false" ht="15.75" hidden="false" customHeight="false" outlineLevel="0" collapsed="false">
      <c r="A17" s="784"/>
      <c r="B17" s="508" t="s">
        <v>332</v>
      </c>
      <c r="C17" s="509" t="str">
        <f aca="false">C7</f>
        <v>S’ha fet bon ús del calendari per a temporitzar les tasques.</v>
      </c>
      <c r="D17" s="509"/>
      <c r="E17" s="785" t="n">
        <v>7</v>
      </c>
      <c r="F17" s="785"/>
      <c r="G17" s="785"/>
      <c r="H17" s="785"/>
      <c r="I17" s="785"/>
      <c r="J17" s="786"/>
      <c r="K17" s="786"/>
    </row>
    <row r="18" customFormat="false" ht="15.75" hidden="false" customHeight="false" outlineLevel="0" collapsed="false">
      <c r="A18" s="784"/>
      <c r="B18" s="508" t="s">
        <v>334</v>
      </c>
      <c r="C18" s="509" t="str">
        <f aca="false">C8</f>
        <v>S’ha complimentat l’avaluació del grup, objectius, i compromisos personals.</v>
      </c>
      <c r="D18" s="509"/>
      <c r="E18" s="785" t="n">
        <v>7</v>
      </c>
      <c r="F18" s="785"/>
      <c r="G18" s="785"/>
      <c r="H18" s="785"/>
      <c r="I18" s="785"/>
      <c r="J18" s="786"/>
      <c r="K18" s="786"/>
    </row>
    <row r="19" customFormat="false" ht="15.75" hidden="false" customHeight="false" outlineLevel="0" collapsed="false">
      <c r="A19" s="784"/>
      <c r="B19" s="508" t="s">
        <v>511</v>
      </c>
      <c r="C19" s="509" t="str">
        <f aca="false">C9</f>
        <v>S'ha complimentat el quadre adequadament.</v>
      </c>
      <c r="D19" s="509"/>
      <c r="E19" s="785" t="n">
        <v>7</v>
      </c>
      <c r="F19" s="785"/>
      <c r="G19" s="785"/>
      <c r="H19" s="785"/>
      <c r="I19" s="785"/>
      <c r="J19" s="786"/>
      <c r="K19" s="786"/>
    </row>
    <row r="20" customFormat="false" ht="15.75" hidden="false" customHeight="true" outlineLevel="0" collapsed="false">
      <c r="A20" s="784"/>
      <c r="B20" s="508" t="s">
        <v>513</v>
      </c>
      <c r="C20" s="509" t="str">
        <f aca="false">C10</f>
        <v>S'ha omplert totes les dades de manera adequada (5 punts, signatura y data).</v>
      </c>
      <c r="D20" s="509"/>
      <c r="E20" s="789" t="n">
        <v>35</v>
      </c>
      <c r="F20" s="789"/>
      <c r="G20" s="789"/>
      <c r="H20" s="789"/>
      <c r="I20" s="789"/>
      <c r="J20" s="790" t="s">
        <v>524</v>
      </c>
      <c r="K20" s="790"/>
    </row>
    <row r="21" customFormat="false" ht="21" hidden="false" customHeight="true" outlineLevel="0" collapsed="false">
      <c r="A21" s="784"/>
      <c r="B21" s="797" t="s">
        <v>516</v>
      </c>
      <c r="C21" s="509" t="str">
        <f aca="false">C11</f>
        <v>Quadre inicial complimentat de manera adequada.</v>
      </c>
      <c r="D21" s="509"/>
      <c r="E21" s="785" t="n">
        <v>7</v>
      </c>
      <c r="F21" s="785"/>
      <c r="G21" s="785"/>
      <c r="H21" s="785"/>
      <c r="I21" s="785"/>
      <c r="J21" s="786" t="s">
        <v>525</v>
      </c>
      <c r="K21" s="786"/>
    </row>
    <row r="22" customFormat="false" ht="21.75" hidden="false" customHeight="true" outlineLevel="0" collapsed="false">
      <c r="A22" s="784"/>
      <c r="B22" s="798" t="s">
        <v>526</v>
      </c>
      <c r="C22" s="509" t="str">
        <f aca="false">C12</f>
        <v>S'ha omplert totes les dades de manera adequada (5 punts, signatura y data).</v>
      </c>
      <c r="D22" s="509"/>
      <c r="E22" s="792" t="n">
        <v>4</v>
      </c>
      <c r="F22" s="792"/>
      <c r="G22" s="792"/>
      <c r="H22" s="792"/>
      <c r="I22" s="792"/>
      <c r="J22" s="793" t="s">
        <v>524</v>
      </c>
      <c r="K22" s="793"/>
    </row>
    <row r="23" customFormat="false" ht="9" hidden="false" customHeight="true" outlineLevel="0" collapsed="false">
      <c r="A23" s="372"/>
      <c r="B23" s="372"/>
      <c r="C23" s="372"/>
      <c r="D23" s="372"/>
      <c r="E23" s="372"/>
      <c r="F23" s="372"/>
      <c r="G23" s="372"/>
      <c r="H23" s="372"/>
      <c r="I23" s="372"/>
      <c r="J23" s="372"/>
      <c r="K23" s="799"/>
    </row>
    <row r="24" customFormat="false" ht="41.25" hidden="false" customHeight="true" outlineLevel="0" collapsed="false">
      <c r="A24" s="777" t="s">
        <v>504</v>
      </c>
      <c r="B24" s="796" t="s">
        <v>508</v>
      </c>
      <c r="C24" s="779" t="n">
        <f aca="false">AVERAGE(E25:I29,J24,K24)</f>
        <v>6.994047619</v>
      </c>
      <c r="D24" s="780" t="s">
        <v>320</v>
      </c>
      <c r="E24" s="781" t="e">
        <f aca="false">#REF!</f>
        <v>#REF!</v>
      </c>
      <c r="F24" s="781" t="e">
        <f aca="false">#REF!</f>
        <v>#REF!</v>
      </c>
      <c r="G24" s="781" t="e">
        <f aca="false">#REF!</f>
        <v>#REF!</v>
      </c>
      <c r="H24" s="781" t="e">
        <f aca="false">#REF!</f>
        <v>#REF!</v>
      </c>
      <c r="I24" s="781" t="e">
        <f aca="false">#REF!</f>
        <v>#REF!</v>
      </c>
      <c r="J24" s="782" t="n">
        <f aca="false">E30*10/$K$1</f>
        <v>7.291666667</v>
      </c>
      <c r="K24" s="783" t="n">
        <f aca="false">E32*10/$K$2</f>
        <v>6.666666667</v>
      </c>
    </row>
    <row r="25" customFormat="false" ht="15.75" hidden="false" customHeight="true" outlineLevel="0" collapsed="false">
      <c r="A25" s="784" t="e">
        <f aca="false">#REF!</f>
        <v>#REF!</v>
      </c>
      <c r="B25" s="508" t="s">
        <v>328</v>
      </c>
      <c r="C25" s="509" t="str">
        <f aca="false">C15</f>
        <v>S'ha tingut cura del Quadern de grup</v>
      </c>
      <c r="D25" s="509"/>
      <c r="E25" s="785" t="n">
        <v>7</v>
      </c>
      <c r="F25" s="785"/>
      <c r="G25" s="785"/>
      <c r="H25" s="785"/>
      <c r="I25" s="785"/>
      <c r="J25" s="786" t="s">
        <v>506</v>
      </c>
      <c r="K25" s="786"/>
      <c r="L25" s="787"/>
      <c r="M25" s="788"/>
      <c r="N25" s="788"/>
    </row>
    <row r="26" customFormat="false" ht="15.75" hidden="false" customHeight="false" outlineLevel="0" collapsed="false">
      <c r="A26" s="784"/>
      <c r="B26" s="508" t="s">
        <v>330</v>
      </c>
      <c r="C26" s="509" t="str">
        <f aca="false">C16</f>
        <v>S’han fixat objectius de grup i compromisos personals.</v>
      </c>
      <c r="D26" s="509"/>
      <c r="E26" s="785" t="n">
        <v>7</v>
      </c>
      <c r="F26" s="785"/>
      <c r="G26" s="785"/>
      <c r="H26" s="785"/>
      <c r="I26" s="785"/>
      <c r="J26" s="786"/>
      <c r="K26" s="786"/>
    </row>
    <row r="27" customFormat="false" ht="15.75" hidden="false" customHeight="false" outlineLevel="0" collapsed="false">
      <c r="A27" s="784"/>
      <c r="B27" s="508" t="s">
        <v>332</v>
      </c>
      <c r="C27" s="509" t="str">
        <f aca="false">C17</f>
        <v>S’ha fet bon ús del calendari per a temporitzar les tasques.</v>
      </c>
      <c r="D27" s="509"/>
      <c r="E27" s="785" t="n">
        <v>7</v>
      </c>
      <c r="F27" s="785"/>
      <c r="G27" s="785"/>
      <c r="H27" s="785"/>
      <c r="I27" s="785"/>
      <c r="J27" s="786"/>
      <c r="K27" s="786"/>
    </row>
    <row r="28" customFormat="false" ht="15.75" hidden="false" customHeight="false" outlineLevel="0" collapsed="false">
      <c r="A28" s="784"/>
      <c r="B28" s="508" t="s">
        <v>334</v>
      </c>
      <c r="C28" s="509" t="str">
        <f aca="false">C18</f>
        <v>S’ha complimentat l’avaluació del grup, objectius, i compromisos personals.</v>
      </c>
      <c r="D28" s="509"/>
      <c r="E28" s="785" t="n">
        <v>7</v>
      </c>
      <c r="F28" s="785"/>
      <c r="G28" s="785"/>
      <c r="H28" s="785"/>
      <c r="I28" s="785"/>
      <c r="J28" s="786"/>
      <c r="K28" s="786"/>
    </row>
    <row r="29" customFormat="false" ht="15.75" hidden="false" customHeight="false" outlineLevel="0" collapsed="false">
      <c r="A29" s="784"/>
      <c r="B29" s="508" t="s">
        <v>511</v>
      </c>
      <c r="C29" s="509" t="str">
        <f aca="false">C19</f>
        <v>S'ha complimentat el quadre adequadament.</v>
      </c>
      <c r="D29" s="509"/>
      <c r="E29" s="785" t="n">
        <v>7</v>
      </c>
      <c r="F29" s="785"/>
      <c r="G29" s="785"/>
      <c r="H29" s="785"/>
      <c r="I29" s="785"/>
      <c r="J29" s="786"/>
      <c r="K29" s="786"/>
    </row>
    <row r="30" customFormat="false" ht="15.75" hidden="false" customHeight="true" outlineLevel="0" collapsed="false">
      <c r="A30" s="784"/>
      <c r="B30" s="508" t="s">
        <v>513</v>
      </c>
      <c r="C30" s="509" t="str">
        <f aca="false">C20</f>
        <v>S'ha omplert totes les dades de manera adequada (5 punts, signatura y data).</v>
      </c>
      <c r="D30" s="509"/>
      <c r="E30" s="789" t="n">
        <v>35</v>
      </c>
      <c r="F30" s="789"/>
      <c r="G30" s="789"/>
      <c r="H30" s="789"/>
      <c r="I30" s="789"/>
      <c r="J30" s="790" t="s">
        <v>524</v>
      </c>
      <c r="K30" s="790"/>
    </row>
    <row r="31" customFormat="false" ht="21" hidden="false" customHeight="true" outlineLevel="0" collapsed="false">
      <c r="A31" s="784"/>
      <c r="B31" s="797" t="s">
        <v>516</v>
      </c>
      <c r="C31" s="509" t="str">
        <f aca="false">C21</f>
        <v>Quadre inicial complimentat de manera adequada.</v>
      </c>
      <c r="D31" s="509"/>
      <c r="E31" s="785" t="n">
        <v>7</v>
      </c>
      <c r="F31" s="785"/>
      <c r="G31" s="785"/>
      <c r="H31" s="785"/>
      <c r="I31" s="785"/>
      <c r="J31" s="786" t="s">
        <v>525</v>
      </c>
      <c r="K31" s="786"/>
    </row>
    <row r="32" customFormat="false" ht="21.75" hidden="false" customHeight="true" outlineLevel="0" collapsed="false">
      <c r="A32" s="784"/>
      <c r="B32" s="798" t="s">
        <v>526</v>
      </c>
      <c r="C32" s="509" t="str">
        <f aca="false">C22</f>
        <v>S'ha omplert totes les dades de manera adequada (5 punts, signatura y data).</v>
      </c>
      <c r="D32" s="509"/>
      <c r="E32" s="792" t="n">
        <v>4</v>
      </c>
      <c r="F32" s="792"/>
      <c r="G32" s="792"/>
      <c r="H32" s="792"/>
      <c r="I32" s="792"/>
      <c r="J32" s="793" t="s">
        <v>524</v>
      </c>
      <c r="K32" s="793"/>
    </row>
    <row r="33" customFormat="false" ht="9" hidden="false" customHeight="true" outlineLevel="0" collapsed="false">
      <c r="A33" s="372"/>
      <c r="B33" s="372"/>
      <c r="C33" s="372"/>
      <c r="D33" s="372"/>
      <c r="E33" s="372"/>
      <c r="F33" s="372"/>
      <c r="G33" s="372"/>
      <c r="H33" s="372"/>
      <c r="I33" s="372"/>
      <c r="J33" s="372"/>
      <c r="K33" s="372"/>
    </row>
    <row r="34" customFormat="false" ht="41.25" hidden="false" customHeight="true" outlineLevel="0" collapsed="false">
      <c r="A34" s="777" t="s">
        <v>504</v>
      </c>
      <c r="B34" s="796" t="s">
        <v>508</v>
      </c>
      <c r="C34" s="779" t="n">
        <f aca="false">AVERAGE(E35:I39,J34,K34)</f>
        <v>3.958333333</v>
      </c>
      <c r="D34" s="780" t="s">
        <v>320</v>
      </c>
      <c r="E34" s="781" t="e">
        <f aca="false">#REF!</f>
        <v>#REF!</v>
      </c>
      <c r="F34" s="781" t="e">
        <f aca="false">#REF!</f>
        <v>#REF!</v>
      </c>
      <c r="G34" s="781" t="e">
        <f aca="false">#REF!</f>
        <v>#REF!</v>
      </c>
      <c r="H34" s="781" t="e">
        <f aca="false">#REF!</f>
        <v>#REF!</v>
      </c>
      <c r="I34" s="781" t="e">
        <f aca="false">#REF!</f>
        <v>#REF!</v>
      </c>
      <c r="J34" s="782" t="n">
        <f aca="false">E40*10/$K$1</f>
        <v>4.375</v>
      </c>
      <c r="K34" s="800" t="n">
        <f aca="false">E42*10/$K$2</f>
        <v>3.333333333</v>
      </c>
    </row>
    <row r="35" customFormat="false" ht="15.75" hidden="false" customHeight="true" outlineLevel="0" collapsed="false">
      <c r="A35" s="784" t="e">
        <f aca="false">#REF!</f>
        <v>#REF!</v>
      </c>
      <c r="B35" s="508" t="s">
        <v>328</v>
      </c>
      <c r="C35" s="509" t="str">
        <f aca="false">C25</f>
        <v>S'ha tingut cura del Quadern de grup</v>
      </c>
      <c r="D35" s="509"/>
      <c r="E35" s="785" t="n">
        <v>4</v>
      </c>
      <c r="F35" s="785"/>
      <c r="G35" s="785"/>
      <c r="H35" s="785"/>
      <c r="I35" s="785"/>
      <c r="J35" s="786" t="s">
        <v>506</v>
      </c>
      <c r="K35" s="786"/>
      <c r="L35" s="787"/>
      <c r="M35" s="788"/>
      <c r="N35" s="788"/>
    </row>
    <row r="36" customFormat="false" ht="15.75" hidden="false" customHeight="false" outlineLevel="0" collapsed="false">
      <c r="A36" s="784"/>
      <c r="B36" s="508" t="s">
        <v>330</v>
      </c>
      <c r="C36" s="509" t="str">
        <f aca="false">C26</f>
        <v>S’han fixat objectius de grup i compromisos personals.</v>
      </c>
      <c r="D36" s="509"/>
      <c r="E36" s="785" t="n">
        <v>4</v>
      </c>
      <c r="F36" s="785"/>
      <c r="G36" s="785"/>
      <c r="H36" s="785"/>
      <c r="I36" s="785"/>
      <c r="J36" s="786"/>
      <c r="K36" s="786"/>
    </row>
    <row r="37" customFormat="false" ht="15.75" hidden="false" customHeight="false" outlineLevel="0" collapsed="false">
      <c r="A37" s="784"/>
      <c r="B37" s="508" t="s">
        <v>332</v>
      </c>
      <c r="C37" s="509" t="str">
        <f aca="false">C27</f>
        <v>S’ha fet bon ús del calendari per a temporitzar les tasques.</v>
      </c>
      <c r="D37" s="509"/>
      <c r="E37" s="785" t="n">
        <v>4</v>
      </c>
      <c r="F37" s="785"/>
      <c r="G37" s="785"/>
      <c r="H37" s="785"/>
      <c r="I37" s="785"/>
      <c r="J37" s="786"/>
      <c r="K37" s="786"/>
    </row>
    <row r="38" customFormat="false" ht="15.75" hidden="false" customHeight="false" outlineLevel="0" collapsed="false">
      <c r="A38" s="784"/>
      <c r="B38" s="508" t="s">
        <v>334</v>
      </c>
      <c r="C38" s="509" t="str">
        <f aca="false">C28</f>
        <v>S’ha complimentat l’avaluació del grup, objectius, i compromisos personals.</v>
      </c>
      <c r="D38" s="509"/>
      <c r="E38" s="785" t="n">
        <v>4</v>
      </c>
      <c r="F38" s="785"/>
      <c r="G38" s="785"/>
      <c r="H38" s="785"/>
      <c r="I38" s="785"/>
      <c r="J38" s="786"/>
      <c r="K38" s="786"/>
    </row>
    <row r="39" customFormat="false" ht="15.75" hidden="false" customHeight="false" outlineLevel="0" collapsed="false">
      <c r="A39" s="784"/>
      <c r="B39" s="508" t="s">
        <v>511</v>
      </c>
      <c r="C39" s="509" t="str">
        <f aca="false">C29</f>
        <v>S'ha complimentat el quadre adequadament.</v>
      </c>
      <c r="D39" s="509"/>
      <c r="E39" s="785" t="n">
        <v>4</v>
      </c>
      <c r="F39" s="785"/>
      <c r="G39" s="785"/>
      <c r="H39" s="785"/>
      <c r="I39" s="785"/>
      <c r="J39" s="786"/>
      <c r="K39" s="786"/>
    </row>
    <row r="40" customFormat="false" ht="15.75" hidden="false" customHeight="true" outlineLevel="0" collapsed="false">
      <c r="A40" s="784"/>
      <c r="B40" s="508" t="s">
        <v>513</v>
      </c>
      <c r="C40" s="509" t="str">
        <f aca="false">C30</f>
        <v>S'ha omplert totes les dades de manera adequada (5 punts, signatura y data).</v>
      </c>
      <c r="D40" s="509"/>
      <c r="E40" s="789" t="n">
        <v>21</v>
      </c>
      <c r="F40" s="789"/>
      <c r="G40" s="789"/>
      <c r="H40" s="789"/>
      <c r="I40" s="789"/>
      <c r="J40" s="790" t="s">
        <v>524</v>
      </c>
      <c r="K40" s="790"/>
    </row>
    <row r="41" customFormat="false" ht="21" hidden="false" customHeight="true" outlineLevel="0" collapsed="false">
      <c r="A41" s="784"/>
      <c r="B41" s="797" t="s">
        <v>516</v>
      </c>
      <c r="C41" s="509" t="str">
        <f aca="false">C31</f>
        <v>Quadre inicial complimentat de manera adequada.</v>
      </c>
      <c r="D41" s="509"/>
      <c r="E41" s="785" t="n">
        <v>4</v>
      </c>
      <c r="F41" s="785"/>
      <c r="G41" s="785"/>
      <c r="H41" s="785"/>
      <c r="I41" s="785"/>
      <c r="J41" s="786" t="s">
        <v>525</v>
      </c>
      <c r="K41" s="786"/>
    </row>
    <row r="42" customFormat="false" ht="21.75" hidden="false" customHeight="true" outlineLevel="0" collapsed="false">
      <c r="A42" s="784"/>
      <c r="B42" s="798" t="s">
        <v>526</v>
      </c>
      <c r="C42" s="509" t="str">
        <f aca="false">C32</f>
        <v>S'ha omplert totes les dades de manera adequada (5 punts, signatura y data).</v>
      </c>
      <c r="D42" s="509"/>
      <c r="E42" s="792" t="n">
        <v>2</v>
      </c>
      <c r="F42" s="792"/>
      <c r="G42" s="792"/>
      <c r="H42" s="792"/>
      <c r="I42" s="792"/>
      <c r="J42" s="793" t="s">
        <v>524</v>
      </c>
      <c r="K42" s="793"/>
    </row>
    <row r="43" customFormat="false" ht="9" hidden="false" customHeight="true" outlineLevel="0" collapsed="false">
      <c r="A43" s="372"/>
      <c r="B43" s="372"/>
      <c r="C43" s="372"/>
      <c r="D43" s="372"/>
      <c r="E43" s="372"/>
      <c r="F43" s="372"/>
      <c r="G43" s="372"/>
      <c r="H43" s="372"/>
      <c r="I43" s="372"/>
      <c r="J43" s="372"/>
      <c r="K43" s="372"/>
    </row>
    <row r="44" customFormat="false" ht="41.25" hidden="false" customHeight="true" outlineLevel="0" collapsed="false">
      <c r="A44" s="777" t="s">
        <v>504</v>
      </c>
      <c r="B44" s="796" t="s">
        <v>508</v>
      </c>
      <c r="C44" s="779" t="n">
        <f aca="false">AVERAGE(E45:I49,J44,K44)</f>
        <v>5</v>
      </c>
      <c r="D44" s="780" t="s">
        <v>320</v>
      </c>
      <c r="E44" s="781" t="e">
        <f aca="false">#REF!</f>
        <v>#REF!</v>
      </c>
      <c r="F44" s="781" t="e">
        <f aca="false">#REF!</f>
        <v>#REF!</v>
      </c>
      <c r="G44" s="781" t="e">
        <f aca="false">#REF!</f>
        <v>#REF!</v>
      </c>
      <c r="H44" s="781" t="e">
        <f aca="false">#REF!</f>
        <v>#REF!</v>
      </c>
      <c r="I44" s="781" t="e">
        <f aca="false">#REF!</f>
        <v>#REF!</v>
      </c>
      <c r="J44" s="782" t="n">
        <f aca="false">E50*10/$K$1</f>
        <v>5</v>
      </c>
      <c r="K44" s="800" t="n">
        <f aca="false">E52*10/$K$2</f>
        <v>5</v>
      </c>
    </row>
    <row r="45" customFormat="false" ht="15.75" hidden="false" customHeight="true" outlineLevel="0" collapsed="false">
      <c r="A45" s="784" t="e">
        <f aca="false">#REF!</f>
        <v>#REF!</v>
      </c>
      <c r="B45" s="508" t="s">
        <v>328</v>
      </c>
      <c r="C45" s="509" t="str">
        <f aca="false">C35</f>
        <v>S'ha tingut cura del Quadern de grup</v>
      </c>
      <c r="D45" s="509"/>
      <c r="E45" s="785" t="n">
        <v>5</v>
      </c>
      <c r="F45" s="785"/>
      <c r="G45" s="785"/>
      <c r="H45" s="785"/>
      <c r="I45" s="785"/>
      <c r="J45" s="786" t="s">
        <v>506</v>
      </c>
      <c r="K45" s="786"/>
      <c r="L45" s="787"/>
      <c r="M45" s="788"/>
      <c r="N45" s="788"/>
    </row>
    <row r="46" customFormat="false" ht="15.75" hidden="false" customHeight="false" outlineLevel="0" collapsed="false">
      <c r="A46" s="784"/>
      <c r="B46" s="508" t="s">
        <v>330</v>
      </c>
      <c r="C46" s="509" t="str">
        <f aca="false">C36</f>
        <v>S’han fixat objectius de grup i compromisos personals.</v>
      </c>
      <c r="D46" s="509"/>
      <c r="E46" s="785" t="n">
        <v>5</v>
      </c>
      <c r="F46" s="785"/>
      <c r="G46" s="785"/>
      <c r="H46" s="785"/>
      <c r="I46" s="785"/>
      <c r="J46" s="786"/>
      <c r="K46" s="786"/>
    </row>
    <row r="47" customFormat="false" ht="15.75" hidden="false" customHeight="false" outlineLevel="0" collapsed="false">
      <c r="A47" s="784"/>
      <c r="B47" s="508" t="s">
        <v>332</v>
      </c>
      <c r="C47" s="509" t="str">
        <f aca="false">C37</f>
        <v>S’ha fet bon ús del calendari per a temporitzar les tasques.</v>
      </c>
      <c r="D47" s="509"/>
      <c r="E47" s="785" t="n">
        <v>5</v>
      </c>
      <c r="F47" s="785"/>
      <c r="G47" s="785"/>
      <c r="H47" s="785"/>
      <c r="I47" s="785"/>
      <c r="J47" s="786"/>
      <c r="K47" s="786"/>
    </row>
    <row r="48" customFormat="false" ht="15.75" hidden="false" customHeight="false" outlineLevel="0" collapsed="false">
      <c r="A48" s="784"/>
      <c r="B48" s="508" t="s">
        <v>334</v>
      </c>
      <c r="C48" s="509" t="str">
        <f aca="false">C38</f>
        <v>S’ha complimentat l’avaluació del grup, objectius, i compromisos personals.</v>
      </c>
      <c r="D48" s="509"/>
      <c r="E48" s="785" t="n">
        <v>5</v>
      </c>
      <c r="F48" s="785"/>
      <c r="G48" s="785"/>
      <c r="H48" s="785"/>
      <c r="I48" s="785"/>
      <c r="J48" s="786"/>
      <c r="K48" s="786"/>
    </row>
    <row r="49" customFormat="false" ht="15.75" hidden="false" customHeight="false" outlineLevel="0" collapsed="false">
      <c r="A49" s="784"/>
      <c r="B49" s="508" t="s">
        <v>511</v>
      </c>
      <c r="C49" s="509" t="str">
        <f aca="false">C39</f>
        <v>S'ha complimentat el quadre adequadament.</v>
      </c>
      <c r="D49" s="509"/>
      <c r="E49" s="785" t="n">
        <v>5</v>
      </c>
      <c r="F49" s="785"/>
      <c r="G49" s="785"/>
      <c r="H49" s="785"/>
      <c r="I49" s="785"/>
      <c r="J49" s="786"/>
      <c r="K49" s="786"/>
    </row>
    <row r="50" customFormat="false" ht="15.75" hidden="false" customHeight="true" outlineLevel="0" collapsed="false">
      <c r="A50" s="784"/>
      <c r="B50" s="508" t="s">
        <v>513</v>
      </c>
      <c r="C50" s="509" t="str">
        <f aca="false">C40</f>
        <v>S'ha omplert totes les dades de manera adequada (5 punts, signatura y data).</v>
      </c>
      <c r="D50" s="509"/>
      <c r="E50" s="789" t="n">
        <v>24</v>
      </c>
      <c r="F50" s="789"/>
      <c r="G50" s="789"/>
      <c r="H50" s="789"/>
      <c r="I50" s="789"/>
      <c r="J50" s="790" t="s">
        <v>524</v>
      </c>
      <c r="K50" s="790"/>
    </row>
    <row r="51" customFormat="false" ht="21" hidden="false" customHeight="true" outlineLevel="0" collapsed="false">
      <c r="A51" s="784"/>
      <c r="B51" s="797" t="s">
        <v>516</v>
      </c>
      <c r="C51" s="509" t="str">
        <f aca="false">C41</f>
        <v>Quadre inicial complimentat de manera adequada.</v>
      </c>
      <c r="D51" s="509"/>
      <c r="E51" s="785" t="n">
        <v>5</v>
      </c>
      <c r="F51" s="785"/>
      <c r="G51" s="785"/>
      <c r="H51" s="785"/>
      <c r="I51" s="785"/>
      <c r="J51" s="786" t="s">
        <v>525</v>
      </c>
      <c r="K51" s="786"/>
    </row>
    <row r="52" customFormat="false" ht="21.75" hidden="false" customHeight="true" outlineLevel="0" collapsed="false">
      <c r="A52" s="784"/>
      <c r="B52" s="798" t="s">
        <v>526</v>
      </c>
      <c r="C52" s="509" t="str">
        <f aca="false">C42</f>
        <v>S'ha omplert totes les dades de manera adequada (5 punts, signatura y data).</v>
      </c>
      <c r="D52" s="509"/>
      <c r="E52" s="792" t="n">
        <v>3</v>
      </c>
      <c r="F52" s="792"/>
      <c r="G52" s="792"/>
      <c r="H52" s="792"/>
      <c r="I52" s="792"/>
      <c r="J52" s="793" t="s">
        <v>524</v>
      </c>
      <c r="K52" s="793"/>
    </row>
    <row r="53" customFormat="false" ht="9" hidden="false" customHeight="true" outlineLevel="0" collapsed="false">
      <c r="A53" s="372"/>
      <c r="B53" s="372"/>
      <c r="C53" s="372"/>
      <c r="D53" s="372"/>
      <c r="E53" s="372"/>
      <c r="F53" s="372"/>
      <c r="G53" s="372"/>
      <c r="H53" s="372"/>
      <c r="I53" s="372"/>
      <c r="J53" s="372"/>
      <c r="K53" s="372"/>
    </row>
    <row r="54" customFormat="false" ht="41.25" hidden="true" customHeight="true" outlineLevel="0" collapsed="false">
      <c r="A54" s="777" t="s">
        <v>504</v>
      </c>
      <c r="B54" s="796" t="s">
        <v>508</v>
      </c>
      <c r="C54" s="779" t="n">
        <f aca="false">AVERAGE(E55:I59,J54,K54)</f>
        <v>0</v>
      </c>
      <c r="D54" s="780" t="s">
        <v>320</v>
      </c>
      <c r="E54" s="781" t="e">
        <f aca="false">#REF!</f>
        <v>#REF!</v>
      </c>
      <c r="F54" s="781" t="e">
        <f aca="false">#REF!</f>
        <v>#REF!</v>
      </c>
      <c r="G54" s="781" t="e">
        <f aca="false">#REF!</f>
        <v>#REF!</v>
      </c>
      <c r="H54" s="781" t="e">
        <f aca="false">#REF!</f>
        <v>#REF!</v>
      </c>
      <c r="I54" s="781" t="e">
        <f aca="false">#REF!</f>
        <v>#REF!</v>
      </c>
      <c r="J54" s="782" t="n">
        <f aca="false">E60*10/$K$1</f>
        <v>0</v>
      </c>
      <c r="K54" s="800" t="n">
        <f aca="false">E62*10/$K$2</f>
        <v>0</v>
      </c>
    </row>
    <row r="55" customFormat="false" ht="15.75" hidden="true" customHeight="true" outlineLevel="0" collapsed="false">
      <c r="A55" s="784" t="e">
        <f aca="false">#REF!</f>
        <v>#REF!</v>
      </c>
      <c r="B55" s="508" t="s">
        <v>328</v>
      </c>
      <c r="C55" s="509" t="str">
        <f aca="false">C45</f>
        <v>S'ha tingut cura del Quadern de grup</v>
      </c>
      <c r="D55" s="509"/>
      <c r="E55" s="785"/>
      <c r="F55" s="785"/>
      <c r="G55" s="785"/>
      <c r="H55" s="785"/>
      <c r="I55" s="785"/>
      <c r="J55" s="786" t="s">
        <v>506</v>
      </c>
      <c r="K55" s="786"/>
      <c r="L55" s="787"/>
      <c r="M55" s="788"/>
      <c r="N55" s="788"/>
    </row>
    <row r="56" customFormat="false" ht="15.75" hidden="true" customHeight="false" outlineLevel="0" collapsed="false">
      <c r="A56" s="784"/>
      <c r="B56" s="508" t="s">
        <v>330</v>
      </c>
      <c r="C56" s="509" t="str">
        <f aca="false">C46</f>
        <v>S’han fixat objectius de grup i compromisos personals.</v>
      </c>
      <c r="D56" s="509"/>
      <c r="E56" s="785"/>
      <c r="F56" s="785"/>
      <c r="G56" s="785"/>
      <c r="H56" s="785"/>
      <c r="I56" s="785"/>
      <c r="J56" s="786"/>
      <c r="K56" s="786"/>
    </row>
    <row r="57" customFormat="false" ht="15.75" hidden="true" customHeight="false" outlineLevel="0" collapsed="false">
      <c r="A57" s="784"/>
      <c r="B57" s="508" t="s">
        <v>332</v>
      </c>
      <c r="C57" s="509" t="str">
        <f aca="false">C47</f>
        <v>S’ha fet bon ús del calendari per a temporitzar les tasques.</v>
      </c>
      <c r="D57" s="509"/>
      <c r="E57" s="785"/>
      <c r="F57" s="785"/>
      <c r="G57" s="785"/>
      <c r="H57" s="785"/>
      <c r="I57" s="785"/>
      <c r="J57" s="786"/>
      <c r="K57" s="786"/>
    </row>
    <row r="58" customFormat="false" ht="15.75" hidden="true" customHeight="false" outlineLevel="0" collapsed="false">
      <c r="A58" s="784"/>
      <c r="B58" s="508" t="s">
        <v>334</v>
      </c>
      <c r="C58" s="509" t="str">
        <f aca="false">C48</f>
        <v>S’ha complimentat l’avaluació del grup, objectius, i compromisos personals.</v>
      </c>
      <c r="D58" s="509"/>
      <c r="E58" s="785"/>
      <c r="F58" s="785"/>
      <c r="G58" s="785"/>
      <c r="H58" s="785"/>
      <c r="I58" s="785"/>
      <c r="J58" s="786"/>
      <c r="K58" s="786"/>
    </row>
    <row r="59" customFormat="false" ht="15.75" hidden="true" customHeight="false" outlineLevel="0" collapsed="false">
      <c r="A59" s="784"/>
      <c r="B59" s="508" t="s">
        <v>511</v>
      </c>
      <c r="C59" s="509" t="str">
        <f aca="false">C49</f>
        <v>S'ha complimentat el quadre adequadament.</v>
      </c>
      <c r="D59" s="509"/>
      <c r="E59" s="785"/>
      <c r="F59" s="785"/>
      <c r="G59" s="785"/>
      <c r="H59" s="785"/>
      <c r="I59" s="785"/>
      <c r="J59" s="786"/>
      <c r="K59" s="786"/>
    </row>
    <row r="60" customFormat="false" ht="15.75" hidden="true" customHeight="true" outlineLevel="0" collapsed="false">
      <c r="A60" s="784"/>
      <c r="B60" s="508" t="s">
        <v>513</v>
      </c>
      <c r="C60" s="509" t="str">
        <f aca="false">C50</f>
        <v>S'ha omplert totes les dades de manera adequada (5 punts, signatura y data).</v>
      </c>
      <c r="D60" s="509"/>
      <c r="E60" s="789"/>
      <c r="F60" s="789"/>
      <c r="G60" s="789"/>
      <c r="H60" s="789"/>
      <c r="I60" s="789"/>
      <c r="J60" s="790" t="s">
        <v>524</v>
      </c>
      <c r="K60" s="790"/>
    </row>
    <row r="61" customFormat="false" ht="21" hidden="true" customHeight="true" outlineLevel="0" collapsed="false">
      <c r="A61" s="784"/>
      <c r="B61" s="797" t="s">
        <v>516</v>
      </c>
      <c r="C61" s="509" t="str">
        <f aca="false">C51</f>
        <v>Quadre inicial complimentat de manera adequada.</v>
      </c>
      <c r="D61" s="509"/>
      <c r="E61" s="785"/>
      <c r="F61" s="785"/>
      <c r="G61" s="785"/>
      <c r="H61" s="785"/>
      <c r="I61" s="785"/>
      <c r="J61" s="786" t="s">
        <v>525</v>
      </c>
      <c r="K61" s="786"/>
    </row>
    <row r="62" customFormat="false" ht="21.75" hidden="true" customHeight="true" outlineLevel="0" collapsed="false">
      <c r="A62" s="784"/>
      <c r="B62" s="798" t="s">
        <v>526</v>
      </c>
      <c r="C62" s="509" t="str">
        <f aca="false">C52</f>
        <v>S'ha omplert totes les dades de manera adequada (5 punts, signatura y data).</v>
      </c>
      <c r="D62" s="509"/>
      <c r="E62" s="792"/>
      <c r="F62" s="792"/>
      <c r="G62" s="792"/>
      <c r="H62" s="792"/>
      <c r="I62" s="792"/>
      <c r="J62" s="793" t="s">
        <v>524</v>
      </c>
      <c r="K62" s="793"/>
    </row>
    <row r="63" customFormat="false" ht="9" hidden="false" customHeight="true" outlineLevel="0" collapsed="false">
      <c r="A63" s="372"/>
      <c r="B63" s="372"/>
      <c r="C63" s="372"/>
      <c r="D63" s="372"/>
      <c r="E63" s="372"/>
      <c r="F63" s="372"/>
      <c r="G63" s="372"/>
      <c r="H63" s="372"/>
      <c r="I63" s="372"/>
      <c r="J63" s="372"/>
      <c r="K63" s="372"/>
    </row>
  </sheetData>
  <mergeCells count="130">
    <mergeCell ref="A1:B3"/>
    <mergeCell ref="C1:D2"/>
    <mergeCell ref="E1:I3"/>
    <mergeCell ref="C3:D3"/>
    <mergeCell ref="A5:A12"/>
    <mergeCell ref="C5:D5"/>
    <mergeCell ref="E5:I5"/>
    <mergeCell ref="J5:K9"/>
    <mergeCell ref="C6:D6"/>
    <mergeCell ref="E6:I6"/>
    <mergeCell ref="C7:D7"/>
    <mergeCell ref="E7:I7"/>
    <mergeCell ref="C8:D8"/>
    <mergeCell ref="E8:I8"/>
    <mergeCell ref="C9:D9"/>
    <mergeCell ref="E9:I9"/>
    <mergeCell ref="C10:D10"/>
    <mergeCell ref="E10:I10"/>
    <mergeCell ref="J10:K10"/>
    <mergeCell ref="C11:D11"/>
    <mergeCell ref="E11:I11"/>
    <mergeCell ref="J11:K11"/>
    <mergeCell ref="C12:D12"/>
    <mergeCell ref="E12:I12"/>
    <mergeCell ref="J12:K12"/>
    <mergeCell ref="A15:A22"/>
    <mergeCell ref="C15:D15"/>
    <mergeCell ref="E15:I15"/>
    <mergeCell ref="J15:K19"/>
    <mergeCell ref="C16:D16"/>
    <mergeCell ref="E16:I16"/>
    <mergeCell ref="C17:D17"/>
    <mergeCell ref="E17:I17"/>
    <mergeCell ref="C18:D18"/>
    <mergeCell ref="E18:I18"/>
    <mergeCell ref="C19:D19"/>
    <mergeCell ref="E19:I19"/>
    <mergeCell ref="C20:D20"/>
    <mergeCell ref="E20:I20"/>
    <mergeCell ref="J20:K20"/>
    <mergeCell ref="C21:D21"/>
    <mergeCell ref="E21:I21"/>
    <mergeCell ref="J21:K21"/>
    <mergeCell ref="C22:D22"/>
    <mergeCell ref="E22:I22"/>
    <mergeCell ref="J22:K22"/>
    <mergeCell ref="A25:A32"/>
    <mergeCell ref="C25:D25"/>
    <mergeCell ref="E25:I25"/>
    <mergeCell ref="J25:K29"/>
    <mergeCell ref="C26:D26"/>
    <mergeCell ref="E26:I26"/>
    <mergeCell ref="C27:D27"/>
    <mergeCell ref="E27:I27"/>
    <mergeCell ref="C28:D28"/>
    <mergeCell ref="E28:I28"/>
    <mergeCell ref="C29:D29"/>
    <mergeCell ref="E29:I29"/>
    <mergeCell ref="C30:D30"/>
    <mergeCell ref="E30:I30"/>
    <mergeCell ref="J30:K30"/>
    <mergeCell ref="C31:D31"/>
    <mergeCell ref="E31:I31"/>
    <mergeCell ref="J31:K31"/>
    <mergeCell ref="C32:D32"/>
    <mergeCell ref="E32:I32"/>
    <mergeCell ref="J32:K32"/>
    <mergeCell ref="A35:A42"/>
    <mergeCell ref="C35:D35"/>
    <mergeCell ref="E35:I35"/>
    <mergeCell ref="J35:K39"/>
    <mergeCell ref="C36:D36"/>
    <mergeCell ref="E36:I36"/>
    <mergeCell ref="C37:D37"/>
    <mergeCell ref="E37:I37"/>
    <mergeCell ref="C38:D38"/>
    <mergeCell ref="E38:I38"/>
    <mergeCell ref="C39:D39"/>
    <mergeCell ref="E39:I39"/>
    <mergeCell ref="C40:D40"/>
    <mergeCell ref="E40:I40"/>
    <mergeCell ref="J40:K40"/>
    <mergeCell ref="C41:D41"/>
    <mergeCell ref="E41:I41"/>
    <mergeCell ref="J41:K41"/>
    <mergeCell ref="C42:D42"/>
    <mergeCell ref="E42:I42"/>
    <mergeCell ref="J42:K42"/>
    <mergeCell ref="A45:A52"/>
    <mergeCell ref="C45:D45"/>
    <mergeCell ref="E45:I45"/>
    <mergeCell ref="J45:K49"/>
    <mergeCell ref="C46:D46"/>
    <mergeCell ref="E46:I46"/>
    <mergeCell ref="C47:D47"/>
    <mergeCell ref="E47:I47"/>
    <mergeCell ref="C48:D48"/>
    <mergeCell ref="E48:I48"/>
    <mergeCell ref="C49:D49"/>
    <mergeCell ref="E49:I49"/>
    <mergeCell ref="C50:D50"/>
    <mergeCell ref="E50:I50"/>
    <mergeCell ref="J50:K50"/>
    <mergeCell ref="C51:D51"/>
    <mergeCell ref="E51:I51"/>
    <mergeCell ref="J51:K51"/>
    <mergeCell ref="C52:D52"/>
    <mergeCell ref="E52:I52"/>
    <mergeCell ref="J52:K52"/>
    <mergeCell ref="A55:A62"/>
    <mergeCell ref="C55:D55"/>
    <mergeCell ref="E55:I55"/>
    <mergeCell ref="J55:K59"/>
    <mergeCell ref="C56:D56"/>
    <mergeCell ref="E56:I56"/>
    <mergeCell ref="C57:D57"/>
    <mergeCell ref="E57:I57"/>
    <mergeCell ref="C58:D58"/>
    <mergeCell ref="E58:I58"/>
    <mergeCell ref="C59:D59"/>
    <mergeCell ref="E59:I59"/>
    <mergeCell ref="C60:D60"/>
    <mergeCell ref="E60:I60"/>
    <mergeCell ref="J60:K60"/>
    <mergeCell ref="C61:D61"/>
    <mergeCell ref="E61:I61"/>
    <mergeCell ref="J61:K61"/>
    <mergeCell ref="C62:D62"/>
    <mergeCell ref="E62:I62"/>
    <mergeCell ref="J62:K62"/>
  </mergeCells>
  <conditionalFormatting sqref="E5:I9 E11:I11 E15:I19 E21:I21 E25:I29 E31:I31 E35:I39 E41:I41 E45:I49 E51:I51 E55:I59 E61:I61">
    <cfRule type="cellIs" priority="2" operator="greaterThan" aboveAverage="0" equalAverage="0" bottom="0" percent="0" rank="0" text="" dxfId="1">
      <formula>10</formula>
    </cfRule>
  </conditionalFormatting>
  <conditionalFormatting sqref="E10:I10 E20:I20 E30:I30 E40:I40 E50:I50 E60:I60">
    <cfRule type="cellIs" priority="3" operator="greaterThan" aboveAverage="0" equalAverage="0" bottom="0" percent="0" rank="0" text="" dxfId="1">
      <formula>48</formula>
    </cfRule>
  </conditionalFormatting>
  <conditionalFormatting sqref="E12:I12 E22:I22 E32:I32 E42:I42 E52:I52 E62:I62">
    <cfRule type="cellIs" priority="4" operator="greaterThan" aboveAverage="0" equalAverage="0" bottom="0" percent="0" rank="0" text="" dxfId="1">
      <formula>6</formula>
    </cfRule>
  </conditionalFormatting>
  <conditionalFormatting sqref="K1">
    <cfRule type="cellIs" priority="5" operator="greaterThan" aboveAverage="0" equalAverage="0" bottom="0" percent="0" rank="0" text="" dxfId="1">
      <formula>48</formula>
    </cfRule>
  </conditionalFormatting>
  <conditionalFormatting sqref="K2">
    <cfRule type="cellIs" priority="6" operator="greaterThan" aboveAverage="0" equalAverage="0" bottom="0" percent="0" rank="0" text="" dxfId="1">
      <formula>6</formula>
    </cfRule>
  </conditionalFormatting>
  <conditionalFormatting sqref="J4 J14 J24 J34 J44 J54">
    <cfRule type="cellIs" priority="7" operator="greaterThan" aboveAverage="0" equalAverage="0" bottom="0" percent="0" rank="0" text="" dxfId="1">
      <formula>10</formula>
    </cfRule>
  </conditionalFormatting>
  <conditionalFormatting sqref="K4 K14 K24 K34 K44 K54">
    <cfRule type="cellIs" priority="8" operator="greaterThan" aboveAverage="0" equalAverage="0" bottom="0" percent="0" rank="0" text="" dxfId="1">
      <formula>10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GV5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7" topLeftCell="C8" activePane="bottomRight" state="frozen"/>
      <selection pane="topLeft" activeCell="A1" activeCellId="0" sqref="A1"/>
      <selection pane="topRight" activeCell="C1" activeCellId="0" sqref="C1"/>
      <selection pane="bottomLeft" activeCell="A8" activeCellId="0" sqref="A8"/>
      <selection pane="bottomRight" activeCell="C8" activeCellId="0" sqref="C8"/>
    </sheetView>
  </sheetViews>
  <sheetFormatPr defaultRowHeight="15.75" outlineLevelRow="0" outlineLevelCol="0"/>
  <cols>
    <col collapsed="false" customWidth="true" hidden="false" outlineLevel="0" max="1" min="1" style="0" width="18.29"/>
    <col collapsed="false" customWidth="true" hidden="false" outlineLevel="0" max="2" min="2" style="0" width="24.71"/>
    <col collapsed="false" customWidth="true" hidden="false" outlineLevel="0" max="3" min="3" style="0" width="11.43"/>
    <col collapsed="false" customWidth="true" hidden="false" outlineLevel="0" max="4" min="4" style="0" width="10.58"/>
    <col collapsed="false" customWidth="true" hidden="false" outlineLevel="0" max="5" min="5" style="0" width="9.13"/>
    <col collapsed="false" customWidth="true" hidden="false" outlineLevel="0" max="7" min="6" style="0" width="9.58"/>
    <col collapsed="false" customWidth="true" hidden="false" outlineLevel="0" max="8" min="8" style="0" width="10.43"/>
    <col collapsed="false" customWidth="true" hidden="false" outlineLevel="0" max="9" min="9" style="0" width="8.57"/>
    <col collapsed="false" customWidth="true" hidden="false" outlineLevel="0" max="10" min="10" style="0" width="11.14"/>
    <col collapsed="false" customWidth="true" hidden="false" outlineLevel="0" max="11" min="11" style="0" width="10.86"/>
    <col collapsed="false" customWidth="true" hidden="false" outlineLevel="0" max="12" min="12" style="0" width="10.13"/>
    <col collapsed="false" customWidth="true" hidden="false" outlineLevel="0" max="13" min="13" style="0" width="10.99"/>
    <col collapsed="false" customWidth="true" hidden="false" outlineLevel="0" max="15" min="14" style="0" width="10.43"/>
    <col collapsed="false" customWidth="true" hidden="false" outlineLevel="0" max="16" min="16" style="0" width="11.86"/>
    <col collapsed="false" customWidth="true" hidden="true" outlineLevel="0" max="20" min="17" style="0" width="10.43"/>
    <col collapsed="false" customWidth="true" hidden="false" outlineLevel="0" max="21" min="21" style="0" width="8.43"/>
    <col collapsed="false" customWidth="true" hidden="false" outlineLevel="0" max="22" min="22" style="0" width="10.43"/>
    <col collapsed="false" customWidth="true" hidden="true" outlineLevel="0" max="26" min="23" style="0" width="10.43"/>
    <col collapsed="false" customWidth="true" hidden="false" outlineLevel="0" max="27" min="27" style="0" width="10.43"/>
    <col collapsed="false" customWidth="false" hidden="true" outlineLevel="0" max="28" min="28" style="0" width="11.57"/>
    <col collapsed="false" customWidth="true" hidden="true" outlineLevel="0" max="32" min="29" style="0" width="10.43"/>
    <col collapsed="false" customWidth="true" hidden="false" outlineLevel="0" max="34" min="33" style="0" width="10.43"/>
    <col collapsed="false" customWidth="true" hidden="false" outlineLevel="0" max="35" min="35" style="0" width="12.14"/>
    <col collapsed="false" customWidth="true" hidden="false" outlineLevel="0" max="36" min="36" style="0" width="13.57"/>
    <col collapsed="false" customWidth="true" hidden="false" outlineLevel="0" max="37" min="37" style="0" width="10.43"/>
    <col collapsed="false" customWidth="true" hidden="true" outlineLevel="0" max="38" min="38" style="0" width="10.43"/>
    <col collapsed="false" customWidth="false" hidden="false" outlineLevel="0" max="39" min="39" style="0" width="11.57"/>
    <col collapsed="false" customWidth="true" hidden="false" outlineLevel="0" max="40" min="40" style="0" width="11.43"/>
    <col collapsed="false" customWidth="true" hidden="true" outlineLevel="0" max="41" min="41" style="0" width="10.43"/>
    <col collapsed="false" customWidth="true" hidden="true" outlineLevel="0" max="42" min="42" style="0" width="12.43"/>
    <col collapsed="false" customWidth="true" hidden="true" outlineLevel="0" max="44" min="43" style="0" width="10.43"/>
    <col collapsed="false" customWidth="true" hidden="false" outlineLevel="0" max="45" min="45" style="0" width="10.43"/>
    <col collapsed="false" customWidth="true" hidden="false" outlineLevel="0" max="46" min="46" style="0" width="13.57"/>
    <col collapsed="false" customWidth="true" hidden="false" outlineLevel="0" max="47" min="47" style="0" width="11.3"/>
    <col collapsed="false" customWidth="true" hidden="true" outlineLevel="0" max="50" min="48" style="0" width="10.43"/>
    <col collapsed="false" customWidth="true" hidden="false" outlineLevel="0" max="54" min="51" style="0" width="10.43"/>
    <col collapsed="false" customWidth="true" hidden="true" outlineLevel="0" max="55" min="55" style="0" width="11.3"/>
    <col collapsed="false" customWidth="true" hidden="true" outlineLevel="0" max="56" min="56" style="0" width="10.43"/>
    <col collapsed="false" customWidth="true" hidden="false" outlineLevel="0" max="57" min="57" style="0" width="11.3"/>
    <col collapsed="false" customWidth="true" hidden="false" outlineLevel="0" max="58" min="58" style="0" width="14.01"/>
    <col collapsed="false" customWidth="true" hidden="true" outlineLevel="0" max="62" min="59" style="0" width="10.43"/>
    <col collapsed="false" customWidth="true" hidden="false" outlineLevel="0" max="63" min="63" style="0" width="14.14"/>
    <col collapsed="false" customWidth="true" hidden="false" outlineLevel="0" max="67" min="64" style="0" width="10.43"/>
    <col collapsed="false" customWidth="true" hidden="true" outlineLevel="0" max="68" min="68" style="0" width="10.43"/>
    <col collapsed="false" customWidth="true" hidden="false" outlineLevel="0" max="69" min="69" style="0" width="10.43"/>
    <col collapsed="false" customWidth="true" hidden="true" outlineLevel="0" max="74" min="70" style="0" width="10.43"/>
    <col collapsed="false" customWidth="true" hidden="false" outlineLevel="0" max="75" min="75" style="0" width="12.57"/>
    <col collapsed="false" customWidth="true" hidden="false" outlineLevel="0" max="84" min="76" style="0" width="10.43"/>
    <col collapsed="false" customWidth="true" hidden="false" outlineLevel="0" max="85" min="85" style="0" width="14.43"/>
    <col collapsed="false" customWidth="true" hidden="false" outlineLevel="0" max="86" min="86" style="0" width="10.43"/>
    <col collapsed="false" customWidth="true" hidden="false" outlineLevel="0" max="87" min="87" style="0" width="13.14"/>
    <col collapsed="false" customWidth="true" hidden="false" outlineLevel="0" max="88" min="88" style="0" width="12.71"/>
    <col collapsed="false" customWidth="true" hidden="false" outlineLevel="0" max="89" min="89" style="0" width="12.29"/>
    <col collapsed="false" customWidth="true" hidden="false" outlineLevel="0" max="90" min="90" style="0" width="10.43"/>
    <col collapsed="false" customWidth="false" hidden="false" outlineLevel="0" max="91" min="91" style="0" width="11.57"/>
    <col collapsed="false" customWidth="true" hidden="false" outlineLevel="0" max="92" min="92" style="0" width="12.43"/>
    <col collapsed="false" customWidth="true" hidden="false" outlineLevel="0" max="93" min="93" style="0" width="10.43"/>
    <col collapsed="false" customWidth="true" hidden="true" outlineLevel="0" max="94" min="94" style="0" width="10.43"/>
    <col collapsed="false" customWidth="true" hidden="false" outlineLevel="0" max="95" min="95" style="0" width="11.3"/>
    <col collapsed="false" customWidth="true" hidden="false" outlineLevel="0" max="96" min="96" style="0" width="13.01"/>
    <col collapsed="false" customWidth="true" hidden="false" outlineLevel="0" max="97" min="97" style="0" width="10.43"/>
    <col collapsed="false" customWidth="true" hidden="true" outlineLevel="0" max="100" min="98" style="0" width="10.43"/>
    <col collapsed="false" customWidth="true" hidden="false" outlineLevel="0" max="101" min="101" style="0" width="14.43"/>
    <col collapsed="false" customWidth="true" hidden="false" outlineLevel="0" max="102" min="102" style="0" width="11.99"/>
    <col collapsed="false" customWidth="true" hidden="true" outlineLevel="0" max="106" min="103" style="0" width="11.99"/>
    <col collapsed="false" customWidth="true" hidden="false" outlineLevel="0" max="109" min="107" style="0" width="11.99"/>
    <col collapsed="false" customWidth="true" hidden="true" outlineLevel="0" max="112" min="110" style="0" width="11.99"/>
    <col collapsed="false" customWidth="true" hidden="false" outlineLevel="0" max="114" min="113" style="0" width="11.99"/>
    <col collapsed="false" customWidth="true" hidden="true" outlineLevel="0" max="118" min="115" style="0" width="11.99"/>
    <col collapsed="false" customWidth="true" hidden="false" outlineLevel="0" max="124" min="119" style="0" width="11.99"/>
    <col collapsed="false" customWidth="true" hidden="false" outlineLevel="0" max="125" min="125" style="0" width="12.14"/>
    <col collapsed="false" customWidth="true" hidden="false" outlineLevel="0" max="126" min="126" style="0" width="11.99"/>
    <col collapsed="false" customWidth="true" hidden="false" outlineLevel="0" max="127" min="127" style="0" width="13.29"/>
    <col collapsed="false" customWidth="true" hidden="true" outlineLevel="0" max="130" min="128" style="0" width="11.99"/>
    <col collapsed="false" customWidth="true" hidden="false" outlineLevel="0" max="131" min="131" style="0" width="11.43"/>
    <col collapsed="false" customWidth="true" hidden="false" outlineLevel="0" max="133" min="132" style="0" width="10.43"/>
    <col collapsed="false" customWidth="true" hidden="true" outlineLevel="0" max="136" min="134" style="0" width="10.43"/>
    <col collapsed="false" customWidth="true" hidden="false" outlineLevel="0" max="137" min="137" style="0" width="11.43"/>
    <col collapsed="false" customWidth="true" hidden="false" outlineLevel="0" max="138" min="138" style="0" width="12.86"/>
    <col collapsed="false" customWidth="true" hidden="false" outlineLevel="0" max="140" min="139" style="0" width="10.43"/>
    <col collapsed="false" customWidth="true" hidden="true" outlineLevel="0" max="142" min="141" style="0" width="10.43"/>
    <col collapsed="false" customWidth="true" hidden="false" outlineLevel="0" max="143" min="143" style="0" width="11.3"/>
    <col collapsed="false" customWidth="true" hidden="false" outlineLevel="0" max="144" min="144" style="0" width="10.43"/>
    <col collapsed="false" customWidth="true" hidden="true" outlineLevel="0" max="148" min="145" style="0" width="10.43"/>
    <col collapsed="false" customWidth="true" hidden="false" outlineLevel="0" max="149" min="149" style="0" width="10.71"/>
    <col collapsed="false" customWidth="true" hidden="true" outlineLevel="0" max="154" min="150" style="0" width="10.43"/>
    <col collapsed="false" customWidth="true" hidden="false" outlineLevel="0" max="155" min="155" style="0" width="10.43"/>
    <col collapsed="false" customWidth="true" hidden="false" outlineLevel="0" max="156" min="156" style="0" width="12.29"/>
    <col collapsed="false" customWidth="true" hidden="false" outlineLevel="0" max="157" min="157" style="0" width="11.71"/>
    <col collapsed="false" customWidth="true" hidden="false" outlineLevel="0" max="158" min="158" style="0" width="10.43"/>
    <col collapsed="false" customWidth="true" hidden="true" outlineLevel="0" max="161" min="159" style="0" width="10.43"/>
    <col collapsed="false" customWidth="true" hidden="false" outlineLevel="0" max="162" min="162" style="0" width="11.14"/>
    <col collapsed="false" customWidth="true" hidden="false" outlineLevel="0" max="163" min="163" style="0" width="12.29"/>
    <col collapsed="false" customWidth="true" hidden="false" outlineLevel="0" max="164" min="164" style="0" width="9.29"/>
    <col collapsed="false" customWidth="false" hidden="false" outlineLevel="0" max="165" min="165" style="0" width="11.57"/>
    <col collapsed="false" customWidth="false" hidden="true" outlineLevel="0" max="166" min="166" style="0" width="11.57"/>
    <col collapsed="false" customWidth="true" hidden="true" outlineLevel="0" max="168" min="167" style="0" width="10.43"/>
    <col collapsed="false" customWidth="true" hidden="false" outlineLevel="0" max="169" min="169" style="0" width="11.3"/>
    <col collapsed="false" customWidth="true" hidden="false" outlineLevel="0" max="170" min="170" style="0" width="13.01"/>
    <col collapsed="false" customWidth="true" hidden="false" outlineLevel="0" max="172" min="171" style="0" width="10.43"/>
    <col collapsed="false" customWidth="false" hidden="false" outlineLevel="0" max="173" min="173" style="0" width="11.57"/>
    <col collapsed="false" customWidth="true" hidden="true" outlineLevel="0" max="174" min="174" style="0" width="10.43"/>
    <col collapsed="false" customWidth="true" hidden="false" outlineLevel="0" max="175" min="175" style="0" width="10.43"/>
    <col collapsed="false" customWidth="true" hidden="false" outlineLevel="0" max="177" min="176" style="0" width="11.99"/>
    <col collapsed="false" customWidth="true" hidden="false" outlineLevel="0" max="178" min="178" style="0" width="9.86"/>
    <col collapsed="false" customWidth="true" hidden="true" outlineLevel="0" max="180" min="179" style="0" width="11.99"/>
    <col collapsed="false" customWidth="true" hidden="false" outlineLevel="0" max="181" min="181" style="0" width="10.43"/>
    <col collapsed="false" customWidth="true" hidden="false" outlineLevel="0" max="182" min="182" style="0" width="11.99"/>
    <col collapsed="false" customWidth="true" hidden="false" outlineLevel="0" max="183" min="183" style="0" width="9.86"/>
    <col collapsed="false" customWidth="true" hidden="true" outlineLevel="0" max="186" min="184" style="0" width="11.99"/>
    <col collapsed="false" customWidth="true" hidden="false" outlineLevel="0" max="187" min="187" style="0" width="11.99"/>
    <col collapsed="false" customWidth="true" hidden="true" outlineLevel="0" max="192" min="188" style="0" width="11.99"/>
    <col collapsed="false" customWidth="true" hidden="false" outlineLevel="0" max="194" min="193" style="0" width="11.99"/>
    <col collapsed="false" customWidth="true" hidden="true" outlineLevel="0" max="198" min="195" style="0" width="11.99"/>
    <col collapsed="false" customWidth="true" hidden="false" outlineLevel="0" max="199" min="199" style="0" width="12.14"/>
    <col collapsed="false" customWidth="true" hidden="true" outlineLevel="0" max="204" min="200" style="0" width="11.99"/>
    <col collapsed="false" customWidth="true" hidden="false" outlineLevel="0" max="1025" min="205" style="0" width="14.43"/>
  </cols>
  <sheetData>
    <row r="1" customFormat="false" ht="21.75" hidden="false" customHeight="true" outlineLevel="0" collapsed="false">
      <c r="A1" s="801" t="s">
        <v>527</v>
      </c>
      <c r="B1" s="802" t="s">
        <v>7</v>
      </c>
      <c r="C1" s="803" t="s">
        <v>528</v>
      </c>
      <c r="D1" s="803"/>
      <c r="E1" s="803"/>
      <c r="F1" s="803"/>
      <c r="G1" s="803"/>
      <c r="H1" s="803"/>
      <c r="I1" s="803" t="s">
        <v>529</v>
      </c>
      <c r="J1" s="803"/>
      <c r="K1" s="803"/>
      <c r="L1" s="803"/>
      <c r="M1" s="803"/>
      <c r="N1" s="803"/>
      <c r="O1" s="803" t="s">
        <v>530</v>
      </c>
      <c r="P1" s="803"/>
      <c r="Q1" s="803"/>
      <c r="R1" s="803"/>
      <c r="S1" s="803"/>
      <c r="T1" s="803"/>
      <c r="U1" s="803" t="s">
        <v>24</v>
      </c>
      <c r="V1" s="803"/>
      <c r="W1" s="803"/>
      <c r="X1" s="803"/>
      <c r="Y1" s="803"/>
      <c r="Z1" s="803"/>
      <c r="AA1" s="803" t="s">
        <v>40</v>
      </c>
      <c r="AB1" s="803"/>
      <c r="AC1" s="803"/>
      <c r="AD1" s="803"/>
      <c r="AE1" s="803"/>
      <c r="AF1" s="803"/>
      <c r="AG1" s="803" t="s">
        <v>531</v>
      </c>
      <c r="AH1" s="803"/>
      <c r="AI1" s="803"/>
      <c r="AJ1" s="803"/>
      <c r="AK1" s="803"/>
      <c r="AL1" s="803"/>
      <c r="AM1" s="803" t="s">
        <v>24</v>
      </c>
      <c r="AN1" s="803"/>
      <c r="AO1" s="803"/>
      <c r="AP1" s="803"/>
      <c r="AQ1" s="803"/>
      <c r="AR1" s="803"/>
      <c r="AS1" s="803" t="s">
        <v>530</v>
      </c>
      <c r="AT1" s="803"/>
      <c r="AU1" s="803"/>
      <c r="AV1" s="803"/>
      <c r="AW1" s="803"/>
      <c r="AX1" s="803"/>
      <c r="AY1" s="803" t="s">
        <v>532</v>
      </c>
      <c r="AZ1" s="803"/>
      <c r="BA1" s="803"/>
      <c r="BB1" s="803"/>
      <c r="BC1" s="803"/>
      <c r="BD1" s="803"/>
      <c r="BE1" s="803" t="s">
        <v>531</v>
      </c>
      <c r="BF1" s="803"/>
      <c r="BG1" s="803"/>
      <c r="BH1" s="803"/>
      <c r="BI1" s="803"/>
      <c r="BJ1" s="803"/>
      <c r="BK1" s="804" t="s">
        <v>532</v>
      </c>
      <c r="BL1" s="804"/>
      <c r="BM1" s="804"/>
      <c r="BN1" s="804"/>
      <c r="BO1" s="804"/>
      <c r="BP1" s="804"/>
      <c r="BQ1" s="804" t="s">
        <v>40</v>
      </c>
      <c r="BR1" s="804"/>
      <c r="BS1" s="804"/>
      <c r="BT1" s="804"/>
      <c r="BU1" s="804"/>
      <c r="BV1" s="804"/>
      <c r="BW1" s="803" t="s">
        <v>529</v>
      </c>
      <c r="BX1" s="803"/>
      <c r="BY1" s="803"/>
      <c r="BZ1" s="803"/>
      <c r="CA1" s="803"/>
      <c r="CB1" s="803"/>
      <c r="CC1" s="803" t="s">
        <v>533</v>
      </c>
      <c r="CD1" s="803"/>
      <c r="CE1" s="803"/>
      <c r="CF1" s="803"/>
      <c r="CG1" s="803"/>
      <c r="CH1" s="803"/>
      <c r="CI1" s="803"/>
      <c r="CJ1" s="803" t="s">
        <v>533</v>
      </c>
      <c r="CK1" s="803"/>
      <c r="CL1" s="803"/>
      <c r="CM1" s="803"/>
      <c r="CN1" s="803"/>
      <c r="CO1" s="803"/>
      <c r="CP1" s="803"/>
      <c r="CQ1" s="803" t="s">
        <v>533</v>
      </c>
      <c r="CR1" s="803"/>
      <c r="CS1" s="803"/>
      <c r="CT1" s="803"/>
      <c r="CU1" s="803"/>
      <c r="CV1" s="803"/>
      <c r="CW1" s="803" t="s">
        <v>24</v>
      </c>
      <c r="CX1" s="803"/>
      <c r="CY1" s="803"/>
      <c r="CZ1" s="803"/>
      <c r="DA1" s="803"/>
      <c r="DB1" s="803"/>
      <c r="DC1" s="803" t="s">
        <v>24</v>
      </c>
      <c r="DD1" s="803"/>
      <c r="DE1" s="803"/>
      <c r="DF1" s="803"/>
      <c r="DG1" s="803"/>
      <c r="DH1" s="803"/>
      <c r="DI1" s="803" t="s">
        <v>534</v>
      </c>
      <c r="DJ1" s="803"/>
      <c r="DK1" s="803"/>
      <c r="DL1" s="803"/>
      <c r="DM1" s="803"/>
      <c r="DN1" s="803"/>
      <c r="DO1" s="803" t="s">
        <v>535</v>
      </c>
      <c r="DP1" s="803"/>
      <c r="DQ1" s="803"/>
      <c r="DR1" s="803"/>
      <c r="DS1" s="803"/>
      <c r="DT1" s="803"/>
      <c r="DU1" s="803" t="s">
        <v>536</v>
      </c>
      <c r="DV1" s="803"/>
      <c r="DW1" s="803"/>
      <c r="DX1" s="803"/>
      <c r="DY1" s="803"/>
      <c r="DZ1" s="803"/>
      <c r="EA1" s="803" t="s">
        <v>532</v>
      </c>
      <c r="EB1" s="803"/>
      <c r="EC1" s="803"/>
      <c r="ED1" s="803"/>
      <c r="EE1" s="803"/>
      <c r="EF1" s="803"/>
      <c r="EG1" s="803" t="s">
        <v>536</v>
      </c>
      <c r="EH1" s="803"/>
      <c r="EI1" s="803"/>
      <c r="EJ1" s="803"/>
      <c r="EK1" s="803"/>
      <c r="EL1" s="803"/>
      <c r="EM1" s="804" t="s">
        <v>535</v>
      </c>
      <c r="EN1" s="804"/>
      <c r="EO1" s="804"/>
      <c r="EP1" s="804"/>
      <c r="EQ1" s="804"/>
      <c r="ER1" s="804"/>
      <c r="ES1" s="803" t="s">
        <v>80</v>
      </c>
      <c r="ET1" s="803"/>
      <c r="EU1" s="803"/>
      <c r="EV1" s="803"/>
      <c r="EW1" s="803"/>
      <c r="EX1" s="803"/>
      <c r="EY1" s="803" t="s">
        <v>182</v>
      </c>
      <c r="EZ1" s="803"/>
      <c r="FA1" s="803"/>
      <c r="FB1" s="803"/>
      <c r="FC1" s="803"/>
      <c r="FD1" s="803"/>
      <c r="FE1" s="803"/>
      <c r="FF1" s="803" t="s">
        <v>40</v>
      </c>
      <c r="FG1" s="803"/>
      <c r="FH1" s="803"/>
      <c r="FI1" s="803"/>
      <c r="FJ1" s="803"/>
      <c r="FK1" s="803"/>
      <c r="FL1" s="803"/>
      <c r="FM1" s="803" t="s">
        <v>182</v>
      </c>
      <c r="FN1" s="803"/>
      <c r="FO1" s="803"/>
      <c r="FP1" s="803"/>
      <c r="FQ1" s="803"/>
      <c r="FR1" s="803"/>
      <c r="FS1" s="803" t="s">
        <v>40</v>
      </c>
      <c r="FT1" s="803"/>
      <c r="FU1" s="803"/>
      <c r="FV1" s="803"/>
      <c r="FW1" s="803"/>
      <c r="FX1" s="803"/>
      <c r="FY1" s="803" t="s">
        <v>182</v>
      </c>
      <c r="FZ1" s="803"/>
      <c r="GA1" s="803"/>
      <c r="GB1" s="803"/>
      <c r="GC1" s="803"/>
      <c r="GD1" s="803"/>
      <c r="GE1" s="803" t="s">
        <v>24</v>
      </c>
      <c r="GF1" s="803"/>
      <c r="GG1" s="803"/>
      <c r="GH1" s="803"/>
      <c r="GI1" s="803"/>
      <c r="GJ1" s="803"/>
      <c r="GK1" s="803" t="s">
        <v>40</v>
      </c>
      <c r="GL1" s="803"/>
      <c r="GM1" s="803"/>
      <c r="GN1" s="803"/>
      <c r="GO1" s="803"/>
      <c r="GP1" s="803"/>
      <c r="GQ1" s="803" t="s">
        <v>24</v>
      </c>
      <c r="GR1" s="803"/>
      <c r="GS1" s="803"/>
      <c r="GT1" s="803"/>
      <c r="GU1" s="803"/>
      <c r="GV1" s="803"/>
    </row>
    <row r="2" customFormat="false" ht="15.75" hidden="false" customHeight="false" outlineLevel="0" collapsed="false">
      <c r="A2" s="801"/>
      <c r="B2" s="805" t="s">
        <v>537</v>
      </c>
      <c r="C2" s="806" t="n">
        <f aca="false">'ALUMNAT 4t'!U6</f>
        <v>0</v>
      </c>
      <c r="D2" s="806"/>
      <c r="E2" s="806"/>
      <c r="F2" s="806"/>
      <c r="G2" s="806"/>
      <c r="H2" s="806"/>
      <c r="I2" s="806" t="n">
        <f aca="false">'ALUMNAT 4t'!U17</f>
        <v>0</v>
      </c>
      <c r="J2" s="806"/>
      <c r="K2" s="806"/>
      <c r="L2" s="806"/>
      <c r="M2" s="806"/>
      <c r="N2" s="806"/>
      <c r="O2" s="806" t="n">
        <f aca="false">'ALUMNAT 4t'!U28</f>
        <v>0</v>
      </c>
      <c r="P2" s="806"/>
      <c r="Q2" s="806"/>
      <c r="R2" s="806"/>
      <c r="S2" s="806"/>
      <c r="T2" s="806"/>
      <c r="U2" s="806" t="n">
        <f aca="false">'ALUMNAT 4t'!U41</f>
        <v>0</v>
      </c>
      <c r="V2" s="806"/>
      <c r="W2" s="806"/>
      <c r="X2" s="806"/>
      <c r="Y2" s="806"/>
      <c r="Z2" s="806"/>
      <c r="AA2" s="806" t="n">
        <f aca="false">'ALUMNAT 4t'!U52</f>
        <v>0</v>
      </c>
      <c r="AB2" s="806"/>
      <c r="AC2" s="806"/>
      <c r="AD2" s="806"/>
      <c r="AE2" s="806"/>
      <c r="AF2" s="806"/>
      <c r="AG2" s="806" t="n">
        <f aca="false">'ALUMNAT 4t'!U63</f>
        <v>0</v>
      </c>
      <c r="AH2" s="806"/>
      <c r="AI2" s="806"/>
      <c r="AJ2" s="806"/>
      <c r="AK2" s="806"/>
      <c r="AL2" s="806"/>
      <c r="AM2" s="806" t="n">
        <f aca="false">'ALUMNAT 4t'!X6</f>
        <v>0</v>
      </c>
      <c r="AN2" s="806"/>
      <c r="AO2" s="806"/>
      <c r="AP2" s="806"/>
      <c r="AQ2" s="806"/>
      <c r="AR2" s="806"/>
      <c r="AS2" s="806" t="n">
        <f aca="false">'ALUMNAT 4t'!X17</f>
        <v>0</v>
      </c>
      <c r="AT2" s="806"/>
      <c r="AU2" s="806"/>
      <c r="AV2" s="806"/>
      <c r="AW2" s="806"/>
      <c r="AX2" s="806"/>
      <c r="AY2" s="806" t="n">
        <f aca="false">'ALUMNAT 4t'!X28</f>
        <v>0</v>
      </c>
      <c r="AZ2" s="806"/>
      <c r="BA2" s="806"/>
      <c r="BB2" s="806"/>
      <c r="BC2" s="806"/>
      <c r="BD2" s="806"/>
      <c r="BE2" s="806" t="n">
        <f aca="false">'ALUMNAT 4t'!X41</f>
        <v>0</v>
      </c>
      <c r="BF2" s="806"/>
      <c r="BG2" s="806"/>
      <c r="BH2" s="806"/>
      <c r="BI2" s="806"/>
      <c r="BJ2" s="806"/>
      <c r="BK2" s="807" t="n">
        <f aca="false">'ALUMNAT 4t'!X52</f>
        <v>0</v>
      </c>
      <c r="BL2" s="807"/>
      <c r="BM2" s="807"/>
      <c r="BN2" s="807"/>
      <c r="BO2" s="807"/>
      <c r="BP2" s="807"/>
      <c r="BQ2" s="807" t="n">
        <f aca="false">'ALUMNAT 4t'!X63</f>
        <v>0</v>
      </c>
      <c r="BR2" s="807"/>
      <c r="BS2" s="807"/>
      <c r="BT2" s="807"/>
      <c r="BU2" s="807"/>
      <c r="BV2" s="807"/>
      <c r="BW2" s="806" t="n">
        <f aca="false">'ALUMNAT 4t'!AA6</f>
        <v>0</v>
      </c>
      <c r="BX2" s="806"/>
      <c r="BY2" s="806"/>
      <c r="BZ2" s="806"/>
      <c r="CA2" s="806"/>
      <c r="CB2" s="806"/>
      <c r="CC2" s="806" t="n">
        <f aca="false">'ALUMNAT 4t'!AA17</f>
        <v>0</v>
      </c>
      <c r="CD2" s="806"/>
      <c r="CE2" s="806"/>
      <c r="CF2" s="806"/>
      <c r="CG2" s="806"/>
      <c r="CH2" s="806"/>
      <c r="CI2" s="806"/>
      <c r="CJ2" s="806" t="n">
        <f aca="false">'ALUMNAT 4t'!AA28</f>
        <v>0</v>
      </c>
      <c r="CK2" s="806"/>
      <c r="CL2" s="806"/>
      <c r="CM2" s="806"/>
      <c r="CN2" s="806"/>
      <c r="CO2" s="806"/>
      <c r="CP2" s="806"/>
      <c r="CQ2" s="806" t="n">
        <f aca="false">'ALUMNAT 4t'!AA41</f>
        <v>0</v>
      </c>
      <c r="CR2" s="806"/>
      <c r="CS2" s="806"/>
      <c r="CT2" s="806"/>
      <c r="CU2" s="806"/>
      <c r="CV2" s="806"/>
      <c r="CW2" s="806" t="n">
        <f aca="false">'ALUMNAT 4t'!AA52</f>
        <v>0</v>
      </c>
      <c r="CX2" s="806"/>
      <c r="CY2" s="806"/>
      <c r="CZ2" s="806"/>
      <c r="DA2" s="806"/>
      <c r="DB2" s="806"/>
      <c r="DC2" s="806" t="n">
        <f aca="false">'ALUMNAT 4t'!AA63</f>
        <v>0</v>
      </c>
      <c r="DD2" s="806"/>
      <c r="DE2" s="806"/>
      <c r="DF2" s="806"/>
      <c r="DG2" s="806"/>
      <c r="DH2" s="806"/>
      <c r="DI2" s="806" t="n">
        <f aca="false">'ALUMNAT 4t'!AD6</f>
        <v>0</v>
      </c>
      <c r="DJ2" s="806"/>
      <c r="DK2" s="806"/>
      <c r="DL2" s="806"/>
      <c r="DM2" s="806"/>
      <c r="DN2" s="806"/>
      <c r="DO2" s="806" t="n">
        <f aca="false">'ALUMNAT 4t'!AD17</f>
        <v>0</v>
      </c>
      <c r="DP2" s="806"/>
      <c r="DQ2" s="806"/>
      <c r="DR2" s="806"/>
      <c r="DS2" s="806"/>
      <c r="DT2" s="806"/>
      <c r="DU2" s="806" t="n">
        <f aca="false">'ALUMNAT 4t'!AD28</f>
        <v>0</v>
      </c>
      <c r="DV2" s="806"/>
      <c r="DW2" s="806"/>
      <c r="DX2" s="806"/>
      <c r="DY2" s="806"/>
      <c r="DZ2" s="806"/>
      <c r="EA2" s="806" t="n">
        <f aca="false">'ALUMNAT 4t'!AD41</f>
        <v>0</v>
      </c>
      <c r="EB2" s="806"/>
      <c r="EC2" s="806"/>
      <c r="ED2" s="806"/>
      <c r="EE2" s="806"/>
      <c r="EF2" s="806"/>
      <c r="EG2" s="806" t="n">
        <f aca="false">'ALUMNAT 4t'!AD52</f>
        <v>0</v>
      </c>
      <c r="EH2" s="806"/>
      <c r="EI2" s="806"/>
      <c r="EJ2" s="806"/>
      <c r="EK2" s="806"/>
      <c r="EL2" s="806"/>
      <c r="EM2" s="807" t="n">
        <f aca="false">'ALUMNAT 4t'!AD63</f>
        <v>0</v>
      </c>
      <c r="EN2" s="807"/>
      <c r="EO2" s="807"/>
      <c r="EP2" s="807"/>
      <c r="EQ2" s="807"/>
      <c r="ER2" s="807"/>
      <c r="ES2" s="806" t="n">
        <f aca="false">'ALUMNAT 4t'!AG6</f>
        <v>0</v>
      </c>
      <c r="ET2" s="806"/>
      <c r="EU2" s="806"/>
      <c r="EV2" s="806"/>
      <c r="EW2" s="806"/>
      <c r="EX2" s="806"/>
      <c r="EY2" s="806" t="n">
        <f aca="false">'ALUMNAT 4t'!AG17</f>
        <v>0</v>
      </c>
      <c r="EZ2" s="806"/>
      <c r="FA2" s="806"/>
      <c r="FB2" s="806"/>
      <c r="FC2" s="806"/>
      <c r="FD2" s="806"/>
      <c r="FE2" s="806"/>
      <c r="FF2" s="806" t="n">
        <f aca="false">'ALUMNAT 4t'!AG28</f>
        <v>0</v>
      </c>
      <c r="FG2" s="806"/>
      <c r="FH2" s="806"/>
      <c r="FI2" s="806"/>
      <c r="FJ2" s="806"/>
      <c r="FK2" s="806"/>
      <c r="FL2" s="806"/>
      <c r="FM2" s="806" t="n">
        <f aca="false">'ALUMNAT 4t'!AG41</f>
        <v>0</v>
      </c>
      <c r="FN2" s="806"/>
      <c r="FO2" s="806"/>
      <c r="FP2" s="806"/>
      <c r="FQ2" s="806"/>
      <c r="FR2" s="806"/>
      <c r="FS2" s="806" t="n">
        <f aca="false">'ALUMNAT 4t'!AG52</f>
        <v>0</v>
      </c>
      <c r="FT2" s="806"/>
      <c r="FU2" s="806"/>
      <c r="FV2" s="806"/>
      <c r="FW2" s="806"/>
      <c r="FX2" s="806"/>
      <c r="FY2" s="806" t="n">
        <f aca="false">'ALUMNAT 4t'!AG63</f>
        <v>0</v>
      </c>
      <c r="FZ2" s="806"/>
      <c r="GA2" s="806"/>
      <c r="GB2" s="806"/>
      <c r="GC2" s="806"/>
      <c r="GD2" s="806"/>
      <c r="GE2" s="806" t="n">
        <f aca="false">'ALUMNAT 4t'!AJ6</f>
        <v>0</v>
      </c>
      <c r="GF2" s="806"/>
      <c r="GG2" s="806"/>
      <c r="GH2" s="806"/>
      <c r="GI2" s="806"/>
      <c r="GJ2" s="806"/>
      <c r="GK2" s="806" t="n">
        <f aca="false">'ALUMNAT 4t'!AJ17</f>
        <v>0</v>
      </c>
      <c r="GL2" s="806"/>
      <c r="GM2" s="806"/>
      <c r="GN2" s="806"/>
      <c r="GO2" s="806"/>
      <c r="GP2" s="806"/>
      <c r="GQ2" s="806" t="n">
        <f aca="false">'ALUMNAT 4t'!AJ28</f>
        <v>0</v>
      </c>
      <c r="GR2" s="806"/>
      <c r="GS2" s="806"/>
      <c r="GT2" s="806"/>
      <c r="GU2" s="806"/>
      <c r="GV2" s="806"/>
    </row>
    <row r="3" customFormat="false" ht="14.25" hidden="false" customHeight="true" outlineLevel="0" collapsed="false">
      <c r="A3" s="322" t="s">
        <v>14</v>
      </c>
      <c r="B3" s="808" t="s">
        <v>538</v>
      </c>
      <c r="C3" s="809" t="n">
        <f aca="false">'ALUMNAT 4t'!T6</f>
        <v>0</v>
      </c>
      <c r="D3" s="810" t="n">
        <f aca="false">'ALUMNAT 4t'!T7</f>
        <v>0</v>
      </c>
      <c r="E3" s="811" t="n">
        <f aca="false">'ALUMNAT 4t'!T8</f>
        <v>0</v>
      </c>
      <c r="F3" s="810" t="n">
        <f aca="false">'ALUMNAT 4t'!T9</f>
        <v>0</v>
      </c>
      <c r="G3" s="811" t="n">
        <f aca="false">'ALUMNAT 4t'!T10</f>
        <v>0</v>
      </c>
      <c r="H3" s="812" t="n">
        <f aca="false">'ALUMNAT 4t'!T11</f>
        <v>0</v>
      </c>
      <c r="I3" s="813" t="n">
        <f aca="false">'ALUMNAT 4t'!T17</f>
        <v>0</v>
      </c>
      <c r="J3" s="814" t="n">
        <f aca="false">'ALUMNAT 4t'!T18</f>
        <v>0</v>
      </c>
      <c r="K3" s="815" t="n">
        <f aca="false">'ALUMNAT 4t'!T19</f>
        <v>0</v>
      </c>
      <c r="L3" s="814" t="n">
        <f aca="false">'ALUMNAT 4t'!T20</f>
        <v>0</v>
      </c>
      <c r="M3" s="815" t="n">
        <f aca="false">'ALUMNAT 4t'!T21</f>
        <v>0</v>
      </c>
      <c r="N3" s="816" t="n">
        <f aca="false">'ALUMNAT 4t'!T22</f>
        <v>0</v>
      </c>
      <c r="O3" s="809" t="n">
        <f aca="false">'ALUMNAT 4t'!T28</f>
        <v>0</v>
      </c>
      <c r="P3" s="810" t="n">
        <f aca="false">'ALUMNAT 4t'!T29</f>
        <v>0</v>
      </c>
      <c r="Q3" s="811" t="n">
        <f aca="false">'ALUMNAT 4t'!T30</f>
        <v>0</v>
      </c>
      <c r="R3" s="810" t="n">
        <f aca="false">'ALUMNAT 4t'!T31</f>
        <v>0</v>
      </c>
      <c r="S3" s="811" t="n">
        <f aca="false">'ALUMNAT 4t'!T32</f>
        <v>0</v>
      </c>
      <c r="T3" s="812" t="n">
        <f aca="false">'ALUMNAT 4t'!T33</f>
        <v>0</v>
      </c>
      <c r="U3" s="813" t="n">
        <f aca="false">'ALUMNAT 4t'!T41</f>
        <v>0</v>
      </c>
      <c r="V3" s="814" t="n">
        <f aca="false">'ALUMNAT 4t'!T42</f>
        <v>0</v>
      </c>
      <c r="W3" s="815" t="n">
        <f aca="false">'ALUMNAT 4t'!T43</f>
        <v>0</v>
      </c>
      <c r="X3" s="814" t="n">
        <f aca="false">'ALUMNAT 4t'!T44</f>
        <v>0</v>
      </c>
      <c r="Y3" s="815" t="n">
        <f aca="false">'ALUMNAT 4t'!T45</f>
        <v>0</v>
      </c>
      <c r="Z3" s="816" t="n">
        <f aca="false">'ALUMNAT 4t'!T46</f>
        <v>0</v>
      </c>
      <c r="AA3" s="809" t="n">
        <f aca="false">'ALUMNAT 4t'!T52</f>
        <v>0</v>
      </c>
      <c r="AB3" s="810" t="n">
        <f aca="false">'ALUMNAT 4t'!T53</f>
        <v>0</v>
      </c>
      <c r="AC3" s="811" t="n">
        <f aca="false">'ALUMNAT 4t'!T54</f>
        <v>0</v>
      </c>
      <c r="AD3" s="810" t="n">
        <f aca="false">'ALUMNAT 4t'!T55</f>
        <v>0</v>
      </c>
      <c r="AE3" s="811" t="n">
        <f aca="false">'ALUMNAT 4t'!T56</f>
        <v>0</v>
      </c>
      <c r="AF3" s="812" t="n">
        <f aca="false">'ALUMNAT 4t'!T57</f>
        <v>0</v>
      </c>
      <c r="AG3" s="813" t="n">
        <f aca="false">'ALUMNAT 4t'!T63</f>
        <v>0</v>
      </c>
      <c r="AH3" s="814" t="n">
        <f aca="false">'ALUMNAT 4t'!T64</f>
        <v>0</v>
      </c>
      <c r="AI3" s="815" t="n">
        <f aca="false">'ALUMNAT 4t'!T65</f>
        <v>0</v>
      </c>
      <c r="AJ3" s="814" t="n">
        <f aca="false">'ALUMNAT 4t'!T66</f>
        <v>0</v>
      </c>
      <c r="AK3" s="815" t="n">
        <f aca="false">'ALUMNAT 4t'!T71</f>
        <v>0</v>
      </c>
      <c r="AL3" s="816" t="n">
        <f aca="false">'ALUMNAT 4t'!T72</f>
        <v>0</v>
      </c>
      <c r="AM3" s="809" t="n">
        <f aca="false">'ALUMNAT 4t'!W6</f>
        <v>0</v>
      </c>
      <c r="AN3" s="810" t="n">
        <f aca="false">'ALUMNAT 4t'!W7</f>
        <v>0</v>
      </c>
      <c r="AO3" s="811" t="n">
        <f aca="false">'ALUMNAT 4t'!W8</f>
        <v>0</v>
      </c>
      <c r="AP3" s="810" t="n">
        <f aca="false">'ALUMNAT 4t'!W9</f>
        <v>0</v>
      </c>
      <c r="AQ3" s="811" t="n">
        <f aca="false">'ALUMNAT 4t'!W10</f>
        <v>0</v>
      </c>
      <c r="AR3" s="812" t="n">
        <f aca="false">'ALUMNAT 4t'!W11</f>
        <v>0</v>
      </c>
      <c r="AS3" s="813" t="n">
        <f aca="false">'ALUMNAT 4t'!W17</f>
        <v>0</v>
      </c>
      <c r="AT3" s="814" t="n">
        <f aca="false">'ALUMNAT 4t'!W18</f>
        <v>0</v>
      </c>
      <c r="AU3" s="815" t="n">
        <f aca="false">'ALUMNAT 4t'!W19</f>
        <v>0</v>
      </c>
      <c r="AV3" s="814" t="n">
        <f aca="false">'ALUMNAT 4t'!W20</f>
        <v>0</v>
      </c>
      <c r="AW3" s="815" t="n">
        <f aca="false">'ALUMNAT 4t'!W21</f>
        <v>0</v>
      </c>
      <c r="AX3" s="816" t="n">
        <f aca="false">'ALUMNAT 4t'!W22</f>
        <v>0</v>
      </c>
      <c r="AY3" s="809" t="n">
        <f aca="false">'ALUMNAT 4t'!W28</f>
        <v>0</v>
      </c>
      <c r="AZ3" s="810" t="n">
        <f aca="false">'ALUMNAT 4t'!W29</f>
        <v>0</v>
      </c>
      <c r="BA3" s="811" t="n">
        <f aca="false">'ALUMNAT 4t'!W30</f>
        <v>0</v>
      </c>
      <c r="BB3" s="810" t="n">
        <f aca="false">'ALUMNAT 4t'!W31</f>
        <v>0</v>
      </c>
      <c r="BC3" s="811" t="n">
        <f aca="false">'ALUMNAT 4t'!W32</f>
        <v>0</v>
      </c>
      <c r="BD3" s="812" t="n">
        <f aca="false">'ALUMNAT 4t'!W33</f>
        <v>0</v>
      </c>
      <c r="BE3" s="813" t="n">
        <f aca="false">'ALUMNAT 4t'!W41</f>
        <v>0</v>
      </c>
      <c r="BF3" s="814" t="n">
        <f aca="false">'ALUMNAT 4t'!W42</f>
        <v>0</v>
      </c>
      <c r="BG3" s="815" t="n">
        <f aca="false">'ALUMNAT 4t'!W43</f>
        <v>0</v>
      </c>
      <c r="BH3" s="814" t="n">
        <f aca="false">'ALUMNAT 4t'!W44</f>
        <v>0</v>
      </c>
      <c r="BI3" s="815" t="n">
        <f aca="false">'ALUMNAT 4t'!W45</f>
        <v>0</v>
      </c>
      <c r="BJ3" s="816" t="n">
        <f aca="false">'ALUMNAT 4t'!W46</f>
        <v>0</v>
      </c>
      <c r="BK3" s="809" t="n">
        <f aca="false">'ALUMNAT 4t'!W52</f>
        <v>0</v>
      </c>
      <c r="BL3" s="810" t="n">
        <f aca="false">'ALUMNAT 4t'!W53</f>
        <v>0</v>
      </c>
      <c r="BM3" s="811" t="n">
        <f aca="false">'ALUMNAT 4t'!W54</f>
        <v>0</v>
      </c>
      <c r="BN3" s="810" t="n">
        <f aca="false">'ALUMNAT 4t'!W55</f>
        <v>0</v>
      </c>
      <c r="BO3" s="811" t="n">
        <f aca="false">'ALUMNAT 4t'!W56</f>
        <v>0</v>
      </c>
      <c r="BP3" s="812" t="n">
        <f aca="false">'ALUMNAT 4t'!W57</f>
        <v>0</v>
      </c>
      <c r="BQ3" s="813" t="n">
        <f aca="false">'ALUMNAT 4t'!W63</f>
        <v>0</v>
      </c>
      <c r="BR3" s="814" t="n">
        <f aca="false">'ALUMNAT 4t'!W64</f>
        <v>0</v>
      </c>
      <c r="BS3" s="815" t="n">
        <f aca="false">'ALUMNAT 4t'!W65</f>
        <v>0</v>
      </c>
      <c r="BT3" s="814" t="n">
        <f aca="false">'ALUMNAT 4t'!W66</f>
        <v>0</v>
      </c>
      <c r="BU3" s="815" t="n">
        <f aca="false">'ALUMNAT 4t'!W71</f>
        <v>0</v>
      </c>
      <c r="BV3" s="816" t="n">
        <f aca="false">'ALUMNAT 4t'!W72</f>
        <v>0</v>
      </c>
      <c r="BW3" s="809" t="n">
        <f aca="false">'ALUMNAT 4t'!Z6</f>
        <v>0</v>
      </c>
      <c r="BX3" s="810" t="n">
        <f aca="false">'ALUMNAT 4t'!Z7</f>
        <v>0</v>
      </c>
      <c r="BY3" s="811" t="n">
        <f aca="false">'ALUMNAT 4t'!Z8</f>
        <v>0</v>
      </c>
      <c r="BZ3" s="810" t="n">
        <f aca="false">'ALUMNAT 4t'!Z9</f>
        <v>0</v>
      </c>
      <c r="CA3" s="811" t="n">
        <f aca="false">'ALUMNAT 4t'!Z10</f>
        <v>0</v>
      </c>
      <c r="CB3" s="812" t="n">
        <f aca="false">'ALUMNAT 4t'!Z11</f>
        <v>0</v>
      </c>
      <c r="CC3" s="813" t="n">
        <f aca="false">'ALUMNAT 4t'!Z17</f>
        <v>0</v>
      </c>
      <c r="CD3" s="814" t="n">
        <f aca="false">'ALUMNAT 4t'!Z18</f>
        <v>0</v>
      </c>
      <c r="CE3" s="815" t="n">
        <f aca="false">'ALUMNAT 4t'!Z19</f>
        <v>0</v>
      </c>
      <c r="CF3" s="814" t="n">
        <f aca="false">'ALUMNAT 4t'!Z20</f>
        <v>0</v>
      </c>
      <c r="CG3" s="815" t="n">
        <f aca="false">'ALUMNAT 4t'!Z21</f>
        <v>0</v>
      </c>
      <c r="CH3" s="817" t="n">
        <f aca="false">'ALUMNAT 4t'!Z22</f>
        <v>0</v>
      </c>
      <c r="CI3" s="818" t="n">
        <f aca="false">'ALUMNAT 4t'!Z23</f>
        <v>0</v>
      </c>
      <c r="CJ3" s="813" t="n">
        <f aca="false">'ALUMNAT 4t'!Z28</f>
        <v>0</v>
      </c>
      <c r="CK3" s="814" t="n">
        <f aca="false">'ALUMNAT 4t'!Z29</f>
        <v>0</v>
      </c>
      <c r="CL3" s="815" t="n">
        <f aca="false">'ALUMNAT 4t'!Z30</f>
        <v>0</v>
      </c>
      <c r="CM3" s="814" t="n">
        <f aca="false">'ALUMNAT 4t'!Z31</f>
        <v>0</v>
      </c>
      <c r="CN3" s="815" t="n">
        <f aca="false">'ALUMNAT 4t'!Z32</f>
        <v>0</v>
      </c>
      <c r="CO3" s="817" t="n">
        <f aca="false">'ALUMNAT 4t'!Z33</f>
        <v>0</v>
      </c>
      <c r="CP3" s="818" t="n">
        <f aca="false">'ALUMNAT 4t'!Z36</f>
        <v>0</v>
      </c>
      <c r="CQ3" s="813" t="n">
        <f aca="false">'ALUMNAT 4t'!Z41</f>
        <v>0</v>
      </c>
      <c r="CR3" s="814" t="n">
        <f aca="false">'ALUMNAT 4t'!Z42</f>
        <v>0</v>
      </c>
      <c r="CS3" s="815" t="n">
        <f aca="false">'ALUMNAT 4t'!Z43</f>
        <v>0</v>
      </c>
      <c r="CT3" s="814" t="n">
        <f aca="false">'ALUMNAT 4t'!Z44</f>
        <v>0</v>
      </c>
      <c r="CU3" s="815" t="n">
        <f aca="false">'ALUMNAT 4t'!Z45</f>
        <v>0</v>
      </c>
      <c r="CV3" s="816" t="n">
        <f aca="false">'ALUMNAT 4t'!Z46</f>
        <v>0</v>
      </c>
      <c r="CW3" s="809" t="n">
        <f aca="false">'ALUMNAT 4t'!Z52</f>
        <v>0</v>
      </c>
      <c r="CX3" s="810" t="n">
        <f aca="false">'ALUMNAT 4t'!Z53</f>
        <v>0</v>
      </c>
      <c r="CY3" s="811" t="n">
        <f aca="false">'ALUMNAT 4t'!Z54</f>
        <v>0</v>
      </c>
      <c r="CZ3" s="810" t="n">
        <f aca="false">'ALUMNAT 4t'!Z55</f>
        <v>0</v>
      </c>
      <c r="DA3" s="811" t="n">
        <f aca="false">'ALUMNAT 4t'!Z56</f>
        <v>0</v>
      </c>
      <c r="DB3" s="812" t="n">
        <f aca="false">'ALUMNAT 4t'!Z57</f>
        <v>0</v>
      </c>
      <c r="DC3" s="813" t="n">
        <f aca="false">'ALUMNAT 4t'!Z63</f>
        <v>0</v>
      </c>
      <c r="DD3" s="814" t="n">
        <f aca="false">'ALUMNAT 4t'!Z64</f>
        <v>0</v>
      </c>
      <c r="DE3" s="815" t="n">
        <f aca="false">'ALUMNAT 4t'!Z65</f>
        <v>0</v>
      </c>
      <c r="DF3" s="814" t="n">
        <f aca="false">'ALUMNAT 4t'!Z66</f>
        <v>0</v>
      </c>
      <c r="DG3" s="815" t="n">
        <f aca="false">'ALUMNAT 4t'!Z71</f>
        <v>0</v>
      </c>
      <c r="DH3" s="816" t="n">
        <f aca="false">'ALUMNAT 4t'!Z72</f>
        <v>0</v>
      </c>
      <c r="DI3" s="809" t="n">
        <f aca="false">'ALUMNAT 4t'!AC6</f>
        <v>0</v>
      </c>
      <c r="DJ3" s="810" t="n">
        <f aca="false">'ALUMNAT 4t'!AC7</f>
        <v>0</v>
      </c>
      <c r="DK3" s="811" t="n">
        <f aca="false">'ALUMNAT 4t'!AC8</f>
        <v>0</v>
      </c>
      <c r="DL3" s="810" t="n">
        <f aca="false">'ALUMNAT 4t'!AC9</f>
        <v>0</v>
      </c>
      <c r="DM3" s="811" t="n">
        <f aca="false">'ALUMNAT 4t'!AC10</f>
        <v>0</v>
      </c>
      <c r="DN3" s="812" t="n">
        <f aca="false">'ALUMNAT 4t'!AC11</f>
        <v>0</v>
      </c>
      <c r="DO3" s="813" t="n">
        <f aca="false">'ALUMNAT 4t'!AC17</f>
        <v>0</v>
      </c>
      <c r="DP3" s="814" t="n">
        <f aca="false">'ALUMNAT 4t'!AC18</f>
        <v>0</v>
      </c>
      <c r="DQ3" s="815" t="n">
        <f aca="false">'ALUMNAT 4t'!AC19</f>
        <v>0</v>
      </c>
      <c r="DR3" s="814" t="n">
        <f aca="false">'ALUMNAT 4t'!AC20</f>
        <v>0</v>
      </c>
      <c r="DS3" s="815" t="n">
        <f aca="false">'ALUMNAT 4t'!AC21</f>
        <v>0</v>
      </c>
      <c r="DT3" s="816" t="n">
        <f aca="false">'ALUMNAT 4t'!AC22</f>
        <v>0</v>
      </c>
      <c r="DU3" s="809" t="n">
        <f aca="false">'ALUMNAT 4t'!AC28</f>
        <v>0</v>
      </c>
      <c r="DV3" s="810" t="n">
        <f aca="false">'ALUMNAT 4t'!AC29</f>
        <v>0</v>
      </c>
      <c r="DW3" s="811" t="n">
        <f aca="false">'ALUMNAT 4t'!AC30</f>
        <v>0</v>
      </c>
      <c r="DX3" s="810" t="n">
        <f aca="false">'ALUMNAT 4t'!AC31</f>
        <v>0</v>
      </c>
      <c r="DY3" s="811" t="n">
        <f aca="false">'ALUMNAT 4t'!AC32</f>
        <v>0</v>
      </c>
      <c r="DZ3" s="812" t="n">
        <f aca="false">'ALUMNAT 4t'!AC33</f>
        <v>0</v>
      </c>
      <c r="EA3" s="813" t="n">
        <f aca="false">'ALUMNAT 4t'!AC41</f>
        <v>0</v>
      </c>
      <c r="EB3" s="814" t="n">
        <f aca="false">'ALUMNAT 4t'!AC42</f>
        <v>0</v>
      </c>
      <c r="EC3" s="815" t="n">
        <f aca="false">'ALUMNAT 4t'!AC43</f>
        <v>0</v>
      </c>
      <c r="ED3" s="814" t="n">
        <f aca="false">'ALUMNAT 4t'!AC44</f>
        <v>0</v>
      </c>
      <c r="EE3" s="815" t="n">
        <f aca="false">'ALUMNAT 4t'!AC45</f>
        <v>0</v>
      </c>
      <c r="EF3" s="816" t="n">
        <f aca="false">'ALUMNAT 4t'!AC46</f>
        <v>0</v>
      </c>
      <c r="EG3" s="809" t="n">
        <f aca="false">'ALUMNAT 4t'!AC52</f>
        <v>0</v>
      </c>
      <c r="EH3" s="810" t="n">
        <f aca="false">'ALUMNAT 4t'!AC53</f>
        <v>0</v>
      </c>
      <c r="EI3" s="811" t="n">
        <f aca="false">'ALUMNAT 4t'!AC54</f>
        <v>0</v>
      </c>
      <c r="EJ3" s="810" t="n">
        <f aca="false">'ALUMNAT 4t'!AC55</f>
        <v>0</v>
      </c>
      <c r="EK3" s="811" t="n">
        <f aca="false">'ALUMNAT 4t'!AC56</f>
        <v>0</v>
      </c>
      <c r="EL3" s="812" t="n">
        <f aca="false">'ALUMNAT 4t'!AC57</f>
        <v>0</v>
      </c>
      <c r="EM3" s="813" t="n">
        <f aca="false">'ALUMNAT 4t'!AC63</f>
        <v>0</v>
      </c>
      <c r="EN3" s="814" t="n">
        <f aca="false">'ALUMNAT 4t'!AC64</f>
        <v>0</v>
      </c>
      <c r="EO3" s="815" t="n">
        <f aca="false">'ALUMNAT 4t'!AC65</f>
        <v>0</v>
      </c>
      <c r="EP3" s="814" t="n">
        <f aca="false">'ALUMNAT 4t'!AC66</f>
        <v>0</v>
      </c>
      <c r="EQ3" s="815" t="n">
        <f aca="false">'ALUMNAT 4t'!AC71</f>
        <v>0</v>
      </c>
      <c r="ER3" s="816" t="n">
        <f aca="false">'ALUMNAT 4t'!AC72</f>
        <v>0</v>
      </c>
      <c r="ES3" s="809" t="n">
        <f aca="false">'ALUMNAT 4t'!AF6</f>
        <v>0</v>
      </c>
      <c r="ET3" s="810" t="n">
        <f aca="false">'ALUMNAT 4t'!AF7</f>
        <v>0</v>
      </c>
      <c r="EU3" s="811" t="n">
        <f aca="false">'ALUMNAT 4t'!AF8</f>
        <v>0</v>
      </c>
      <c r="EV3" s="810" t="n">
        <f aca="false">'ALUMNAT 4t'!AF9</f>
        <v>0</v>
      </c>
      <c r="EW3" s="811" t="n">
        <f aca="false">'ALUMNAT 4t'!AF10</f>
        <v>0</v>
      </c>
      <c r="EX3" s="812" t="n">
        <f aca="false">'ALUMNAT 4t'!AF11</f>
        <v>0</v>
      </c>
      <c r="EY3" s="813" t="n">
        <f aca="false">'ALUMNAT 4t'!AF17</f>
        <v>0</v>
      </c>
      <c r="EZ3" s="814" t="n">
        <f aca="false">'ALUMNAT 4t'!AF18</f>
        <v>0</v>
      </c>
      <c r="FA3" s="815" t="n">
        <f aca="false">'ALUMNAT 4t'!AF19</f>
        <v>0</v>
      </c>
      <c r="FB3" s="814" t="n">
        <f aca="false">'ALUMNAT 4t'!AF20</f>
        <v>0</v>
      </c>
      <c r="FC3" s="815" t="n">
        <f aca="false">'ALUMNAT 4t'!AF21</f>
        <v>0</v>
      </c>
      <c r="FD3" s="817" t="n">
        <f aca="false">'ALUMNAT 4t'!AF22</f>
        <v>0</v>
      </c>
      <c r="FE3" s="818" t="n">
        <f aca="false">'ALUMNAT 4t'!AF23</f>
        <v>0</v>
      </c>
      <c r="FF3" s="813" t="n">
        <f aca="false">'ALUMNAT 4t'!AF28</f>
        <v>0</v>
      </c>
      <c r="FG3" s="814" t="n">
        <f aca="false">'ALUMNAT 4t'!AF29</f>
        <v>0</v>
      </c>
      <c r="FH3" s="815" t="n">
        <f aca="false">'ALUMNAT 4t'!AF30</f>
        <v>0</v>
      </c>
      <c r="FI3" s="814" t="n">
        <f aca="false">'ALUMNAT 4t'!AF31</f>
        <v>0</v>
      </c>
      <c r="FJ3" s="815" t="n">
        <f aca="false">'ALUMNAT 4t'!AF32</f>
        <v>0</v>
      </c>
      <c r="FK3" s="817" t="n">
        <f aca="false">'ALUMNAT 4t'!AF33</f>
        <v>0</v>
      </c>
      <c r="FL3" s="818" t="n">
        <f aca="false">'ALUMNAT 4t'!AF36</f>
        <v>0</v>
      </c>
      <c r="FM3" s="813" t="n">
        <f aca="false">'ALUMNAT 4t'!AF41</f>
        <v>0</v>
      </c>
      <c r="FN3" s="814" t="n">
        <f aca="false">'ALUMNAT 4t'!AF42</f>
        <v>0</v>
      </c>
      <c r="FO3" s="815" t="n">
        <f aca="false">'ALUMNAT 4t'!AF43</f>
        <v>0</v>
      </c>
      <c r="FP3" s="814" t="n">
        <f aca="false">'ALUMNAT 4t'!AF44</f>
        <v>0</v>
      </c>
      <c r="FQ3" s="815" t="n">
        <f aca="false">'ALUMNAT 4t'!AF45</f>
        <v>0</v>
      </c>
      <c r="FR3" s="816" t="n">
        <f aca="false">'ALUMNAT 4t'!AF46</f>
        <v>0</v>
      </c>
      <c r="FS3" s="809" t="n">
        <f aca="false">'ALUMNAT 4t'!AF52</f>
        <v>0</v>
      </c>
      <c r="FT3" s="810" t="n">
        <f aca="false">'ALUMNAT 4t'!AF53</f>
        <v>0</v>
      </c>
      <c r="FU3" s="811" t="n">
        <f aca="false">'ALUMNAT 4t'!AF54</f>
        <v>0</v>
      </c>
      <c r="FV3" s="810" t="n">
        <f aca="false">'ALUMNAT 4t'!AF55</f>
        <v>0</v>
      </c>
      <c r="FW3" s="811" t="n">
        <f aca="false">'ALUMNAT 4t'!AF56</f>
        <v>0</v>
      </c>
      <c r="FX3" s="812" t="n">
        <f aca="false">'ALUMNAT 4t'!AF57</f>
        <v>0</v>
      </c>
      <c r="FY3" s="813" t="n">
        <f aca="false">'ALUMNAT 4t'!AF63</f>
        <v>0</v>
      </c>
      <c r="FZ3" s="814" t="n">
        <f aca="false">'ALUMNAT 4t'!AF64</f>
        <v>0</v>
      </c>
      <c r="GA3" s="815" t="n">
        <f aca="false">'ALUMNAT 4t'!AF65</f>
        <v>0</v>
      </c>
      <c r="GB3" s="814" t="n">
        <f aca="false">'ALUMNAT 4t'!AF66</f>
        <v>0</v>
      </c>
      <c r="GC3" s="815" t="n">
        <f aca="false">'ALUMNAT 4t'!AF71</f>
        <v>0</v>
      </c>
      <c r="GD3" s="816" t="n">
        <f aca="false">'ALUMNAT 4t'!AF72</f>
        <v>0</v>
      </c>
      <c r="GE3" s="809" t="n">
        <f aca="false">'ALUMNAT 4t'!AI6</f>
        <v>0</v>
      </c>
      <c r="GF3" s="810" t="n">
        <f aca="false">'ALUMNAT 4t'!AI7</f>
        <v>0</v>
      </c>
      <c r="GG3" s="811" t="n">
        <f aca="false">'ALUMNAT 4t'!AI8</f>
        <v>0</v>
      </c>
      <c r="GH3" s="810" t="n">
        <f aca="false">'ALUMNAT 4t'!AI9</f>
        <v>0</v>
      </c>
      <c r="GI3" s="811" t="n">
        <f aca="false">'ALUMNAT 4t'!AI10</f>
        <v>0</v>
      </c>
      <c r="GJ3" s="812" t="n">
        <f aca="false">'ALUMNAT 4t'!AI11</f>
        <v>0</v>
      </c>
      <c r="GK3" s="813" t="n">
        <f aca="false">'ALUMNAT 4t'!AI17</f>
        <v>0</v>
      </c>
      <c r="GL3" s="814" t="n">
        <f aca="false">'ALUMNAT 4t'!AI18</f>
        <v>0</v>
      </c>
      <c r="GM3" s="815" t="n">
        <f aca="false">'ALUMNAT 4t'!AI19</f>
        <v>0</v>
      </c>
      <c r="GN3" s="814" t="n">
        <f aca="false">'ALUMNAT 4t'!AI20</f>
        <v>0</v>
      </c>
      <c r="GO3" s="815" t="n">
        <f aca="false">'ALUMNAT 4t'!AI21</f>
        <v>0</v>
      </c>
      <c r="GP3" s="816" t="n">
        <f aca="false">'ALUMNAT 4t'!AI22</f>
        <v>0</v>
      </c>
      <c r="GQ3" s="809" t="n">
        <f aca="false">'ALUMNAT 4t'!AI28</f>
        <v>0</v>
      </c>
      <c r="GR3" s="819" t="n">
        <f aca="false">'ALUMNAT 4t'!AI29</f>
        <v>0</v>
      </c>
      <c r="GS3" s="820" t="n">
        <f aca="false">'ALUMNAT 4t'!AI30</f>
        <v>0</v>
      </c>
      <c r="GT3" s="819" t="n">
        <f aca="false">'ALUMNAT 4t'!AI31</f>
        <v>0</v>
      </c>
      <c r="GU3" s="820" t="n">
        <f aca="false">'ALUMNAT 4t'!AI32</f>
        <v>0</v>
      </c>
      <c r="GV3" s="821" t="n">
        <f aca="false">'ALUMNAT 4t'!AI33</f>
        <v>0</v>
      </c>
    </row>
    <row r="4" customFormat="false" ht="36" hidden="false" customHeight="true" outlineLevel="0" collapsed="false">
      <c r="A4" s="322"/>
      <c r="B4" s="322"/>
      <c r="C4" s="809"/>
      <c r="D4" s="810"/>
      <c r="E4" s="811"/>
      <c r="F4" s="810"/>
      <c r="G4" s="811"/>
      <c r="H4" s="812"/>
      <c r="I4" s="813"/>
      <c r="J4" s="814"/>
      <c r="K4" s="815"/>
      <c r="L4" s="814"/>
      <c r="M4" s="815"/>
      <c r="N4" s="816"/>
      <c r="O4" s="809"/>
      <c r="P4" s="810"/>
      <c r="Q4" s="811"/>
      <c r="R4" s="810"/>
      <c r="S4" s="811"/>
      <c r="T4" s="812"/>
      <c r="U4" s="813"/>
      <c r="V4" s="814"/>
      <c r="W4" s="815"/>
      <c r="X4" s="814"/>
      <c r="Y4" s="815"/>
      <c r="Z4" s="816"/>
      <c r="AA4" s="809"/>
      <c r="AB4" s="810"/>
      <c r="AC4" s="811"/>
      <c r="AD4" s="810"/>
      <c r="AE4" s="811"/>
      <c r="AF4" s="812"/>
      <c r="AG4" s="813"/>
      <c r="AH4" s="814"/>
      <c r="AI4" s="815"/>
      <c r="AJ4" s="814"/>
      <c r="AK4" s="815"/>
      <c r="AL4" s="816"/>
      <c r="AM4" s="809"/>
      <c r="AN4" s="810"/>
      <c r="AO4" s="811"/>
      <c r="AP4" s="810"/>
      <c r="AQ4" s="811"/>
      <c r="AR4" s="812"/>
      <c r="AS4" s="813"/>
      <c r="AT4" s="814"/>
      <c r="AU4" s="815"/>
      <c r="AV4" s="814"/>
      <c r="AW4" s="815"/>
      <c r="AX4" s="816"/>
      <c r="AY4" s="809"/>
      <c r="AZ4" s="810"/>
      <c r="BA4" s="811"/>
      <c r="BB4" s="810"/>
      <c r="BC4" s="811"/>
      <c r="BD4" s="812"/>
      <c r="BE4" s="813"/>
      <c r="BF4" s="814"/>
      <c r="BG4" s="815"/>
      <c r="BH4" s="814"/>
      <c r="BI4" s="815"/>
      <c r="BJ4" s="816"/>
      <c r="BK4" s="809"/>
      <c r="BL4" s="810"/>
      <c r="BM4" s="811"/>
      <c r="BN4" s="810"/>
      <c r="BO4" s="811"/>
      <c r="BP4" s="812"/>
      <c r="BQ4" s="813"/>
      <c r="BR4" s="814"/>
      <c r="BS4" s="815"/>
      <c r="BT4" s="814"/>
      <c r="BU4" s="815"/>
      <c r="BV4" s="816"/>
      <c r="BW4" s="809"/>
      <c r="BX4" s="810"/>
      <c r="BY4" s="811"/>
      <c r="BZ4" s="810"/>
      <c r="CA4" s="811"/>
      <c r="CB4" s="812"/>
      <c r="CC4" s="813"/>
      <c r="CD4" s="814"/>
      <c r="CE4" s="815"/>
      <c r="CF4" s="814"/>
      <c r="CG4" s="815"/>
      <c r="CH4" s="817"/>
      <c r="CI4" s="818"/>
      <c r="CJ4" s="813"/>
      <c r="CK4" s="814"/>
      <c r="CL4" s="815"/>
      <c r="CM4" s="814"/>
      <c r="CN4" s="815"/>
      <c r="CO4" s="817"/>
      <c r="CP4" s="818"/>
      <c r="CQ4" s="813"/>
      <c r="CR4" s="814"/>
      <c r="CS4" s="815"/>
      <c r="CT4" s="814"/>
      <c r="CU4" s="815"/>
      <c r="CV4" s="816"/>
      <c r="CW4" s="809"/>
      <c r="CX4" s="810"/>
      <c r="CY4" s="811"/>
      <c r="CZ4" s="810"/>
      <c r="DA4" s="811"/>
      <c r="DB4" s="812"/>
      <c r="DC4" s="813"/>
      <c r="DD4" s="814"/>
      <c r="DE4" s="815"/>
      <c r="DF4" s="814"/>
      <c r="DG4" s="815"/>
      <c r="DH4" s="816"/>
      <c r="DI4" s="809"/>
      <c r="DJ4" s="810"/>
      <c r="DK4" s="811"/>
      <c r="DL4" s="810"/>
      <c r="DM4" s="811"/>
      <c r="DN4" s="812"/>
      <c r="DO4" s="813"/>
      <c r="DP4" s="814"/>
      <c r="DQ4" s="815"/>
      <c r="DR4" s="814"/>
      <c r="DS4" s="815"/>
      <c r="DT4" s="816"/>
      <c r="DU4" s="809"/>
      <c r="DV4" s="810"/>
      <c r="DW4" s="811"/>
      <c r="DX4" s="810"/>
      <c r="DY4" s="811"/>
      <c r="DZ4" s="812"/>
      <c r="EA4" s="813"/>
      <c r="EB4" s="814"/>
      <c r="EC4" s="815"/>
      <c r="ED4" s="814"/>
      <c r="EE4" s="815"/>
      <c r="EF4" s="816"/>
      <c r="EG4" s="809"/>
      <c r="EH4" s="810"/>
      <c r="EI4" s="811"/>
      <c r="EJ4" s="810"/>
      <c r="EK4" s="811"/>
      <c r="EL4" s="812"/>
      <c r="EM4" s="813"/>
      <c r="EN4" s="814"/>
      <c r="EO4" s="815"/>
      <c r="EP4" s="814"/>
      <c r="EQ4" s="815"/>
      <c r="ER4" s="816"/>
      <c r="ES4" s="809"/>
      <c r="ET4" s="810"/>
      <c r="EU4" s="811"/>
      <c r="EV4" s="810"/>
      <c r="EW4" s="811"/>
      <c r="EX4" s="812"/>
      <c r="EY4" s="813"/>
      <c r="EZ4" s="814"/>
      <c r="FA4" s="815"/>
      <c r="FB4" s="814"/>
      <c r="FC4" s="815"/>
      <c r="FD4" s="817"/>
      <c r="FE4" s="818"/>
      <c r="FF4" s="813"/>
      <c r="FG4" s="814"/>
      <c r="FH4" s="815"/>
      <c r="FI4" s="814"/>
      <c r="FJ4" s="815"/>
      <c r="FK4" s="817"/>
      <c r="FL4" s="818"/>
      <c r="FM4" s="813"/>
      <c r="FN4" s="814"/>
      <c r="FO4" s="815"/>
      <c r="FP4" s="814"/>
      <c r="FQ4" s="815"/>
      <c r="FR4" s="816"/>
      <c r="FS4" s="809"/>
      <c r="FT4" s="810"/>
      <c r="FU4" s="811"/>
      <c r="FV4" s="810"/>
      <c r="FW4" s="811"/>
      <c r="FX4" s="812"/>
      <c r="FY4" s="813"/>
      <c r="FZ4" s="814"/>
      <c r="GA4" s="815"/>
      <c r="GB4" s="814"/>
      <c r="GC4" s="815"/>
      <c r="GD4" s="816"/>
      <c r="GE4" s="809"/>
      <c r="GF4" s="810"/>
      <c r="GG4" s="811"/>
      <c r="GH4" s="810"/>
      <c r="GI4" s="811"/>
      <c r="GJ4" s="812"/>
      <c r="GK4" s="813"/>
      <c r="GL4" s="814"/>
      <c r="GM4" s="815"/>
      <c r="GN4" s="814"/>
      <c r="GO4" s="815"/>
      <c r="GP4" s="816"/>
      <c r="GQ4" s="809"/>
      <c r="GR4" s="819"/>
      <c r="GS4" s="820"/>
      <c r="GT4" s="819"/>
      <c r="GU4" s="820"/>
      <c r="GV4" s="821"/>
    </row>
    <row r="5" customFormat="false" ht="26.25" hidden="false" customHeight="true" outlineLevel="0" collapsed="false">
      <c r="A5" s="322"/>
      <c r="B5" s="822" t="s">
        <v>539</v>
      </c>
      <c r="C5" s="823" t="n">
        <f aca="false">(AVERAGE(C12*$B$16+$C$14*$B$18+C13*$B$20))*2</f>
        <v>5</v>
      </c>
      <c r="D5" s="658" t="n">
        <f aca="false">(AVERAGE(D12*$B$16+$C$14*$B$18+D13*$B$20))*2</f>
        <v>4.1</v>
      </c>
      <c r="E5" s="658" t="n">
        <f aca="false">(AVERAGE(E12*$B$16+$C$14*$B$18+E13*$B$20))*2</f>
        <v>4.5</v>
      </c>
      <c r="F5" s="658" t="n">
        <f aca="false">(AVERAGE(F12*$B$16+$C$14*$B$18+F13*$B$20))*2</f>
        <v>7.2</v>
      </c>
      <c r="G5" s="658" t="n">
        <f aca="false">(AVERAGE(G12*$B$16+$C$14*$B$18+G13*$B$20))*2</f>
        <v>4.5</v>
      </c>
      <c r="H5" s="658" t="n">
        <f aca="false">(AVERAGE(H12*$B$16+$C$14*$B$18+H13*$B$20))*2</f>
        <v>5</v>
      </c>
      <c r="I5" s="823" t="n">
        <f aca="false">(AVERAGE(I12*$B$16+$I$14*$B$18+I13*$B$20))*2</f>
        <v>10</v>
      </c>
      <c r="J5" s="658" t="n">
        <f aca="false">(AVERAGE(J12*$B$16+$I$14*$B$18+J13*$B$20))*2</f>
        <v>10</v>
      </c>
      <c r="K5" s="658" t="n">
        <f aca="false">(AVERAGE(K12*$B$16+$I$14*$B$18+K13*$B$20))*2</f>
        <v>10</v>
      </c>
      <c r="L5" s="658" t="n">
        <f aca="false">(AVERAGE(L12*$B$16+$I$14*$B$18+L13*$B$20))*2</f>
        <v>9.8</v>
      </c>
      <c r="M5" s="658" t="n">
        <f aca="false">(AVERAGE(M12*$B$16+$I$14*$B$18+M13*$B$20))*2</f>
        <v>10</v>
      </c>
      <c r="N5" s="658" t="n">
        <f aca="false">(AVERAGE(N12*$B$16+$I$14*$B$18+N13*$B$20))*2</f>
        <v>9.8</v>
      </c>
      <c r="O5" s="823" t="n">
        <f aca="false">(AVERAGE(O12*$B$16+$O$14*$B$18+O13*$B$20))*2</f>
        <v>6.1</v>
      </c>
      <c r="P5" s="823" t="n">
        <f aca="false">(AVERAGE(P12*$B$16+$O$14*$B$18+P13*$B$20))*2</f>
        <v>6.5</v>
      </c>
      <c r="Q5" s="823" t="e">
        <f aca="false">(AVERAGE(Q12*$B$16+$O$14*$B$18+Q13*$B$20))*2</f>
        <v>#DIV/0!</v>
      </c>
      <c r="R5" s="823" t="e">
        <f aca="false">(AVERAGE(R12*$B$16+$O$14*$B$18+R13*$B$20))*2</f>
        <v>#DIV/0!</v>
      </c>
      <c r="S5" s="823" t="e">
        <f aca="false">(AVERAGE(S12*$B$16+$O$14*$B$18+S13*$B$20))*2</f>
        <v>#DIV/0!</v>
      </c>
      <c r="T5" s="823" t="e">
        <f aca="false">(AVERAGE(T12*$B$16+$O$14*$B$18+T13*$B$20))*2</f>
        <v>#DIV/0!</v>
      </c>
      <c r="U5" s="823" t="n">
        <f aca="false">(AVERAGE(U12*$B$16+$U$14*$B$18+U13*$B$20))*2</f>
        <v>10</v>
      </c>
      <c r="V5" s="823" t="n">
        <f aca="false">(AVERAGE(V12*$B$16+$U$14*$B$18+V13*$B$20))*2</f>
        <v>10</v>
      </c>
      <c r="W5" s="823" t="e">
        <f aca="false">(AVERAGE(W12*$B$16+$U$14*$B$18+W13*$B$20))*2</f>
        <v>#DIV/0!</v>
      </c>
      <c r="X5" s="823" t="e">
        <f aca="false">(AVERAGE(X12*$B$16+$U$14*$B$18+X13*$B$20))*2</f>
        <v>#DIV/0!</v>
      </c>
      <c r="Y5" s="823" t="e">
        <f aca="false">(AVERAGE(Y12*$B$16+$U$14*$B$18+Y13*$B$20))*2</f>
        <v>#DIV/0!</v>
      </c>
      <c r="Z5" s="823" t="e">
        <f aca="false">(AVERAGE(Z12*$B$16+$U$14*$B$18+Z13*$B$20))*2</f>
        <v>#DIV/0!</v>
      </c>
      <c r="AA5" s="823" t="n">
        <f aca="false">(AVERAGE(AA12*$B$16+$AA$14*$B$18+AA13*$B$20))*2</f>
        <v>9.3</v>
      </c>
      <c r="AB5" s="823" t="e">
        <f aca="false">(AVERAGE(AB12*$B$16+$AA$14*$B$18+AB13*$B$20))*2</f>
        <v>#DIV/0!</v>
      </c>
      <c r="AC5" s="823" t="e">
        <f aca="false">(AVERAGE(AC12*$B$16+$AA$14*$B$18+AC13*$B$20))*2</f>
        <v>#DIV/0!</v>
      </c>
      <c r="AD5" s="823" t="e">
        <f aca="false">(AVERAGE(AD12*$B$16+$AA$14*$B$18+AD13*$B$20))*2</f>
        <v>#DIV/0!</v>
      </c>
      <c r="AE5" s="823" t="e">
        <f aca="false">(AVERAGE(AE12*$B$16+$AA$14*$B$18+AE13*$B$20))*2</f>
        <v>#DIV/0!</v>
      </c>
      <c r="AF5" s="823" t="e">
        <f aca="false">(AVERAGE(AF12*$B$16+$AA$14*$B$18+AF13*$B$20))*2</f>
        <v>#DIV/0!</v>
      </c>
      <c r="AG5" s="823" t="n">
        <f aca="false">(AVERAGE(AG12*$B$16+$AG$14*$B$18+AG13*$B$20))*2</f>
        <v>10</v>
      </c>
      <c r="AH5" s="823" t="n">
        <f aca="false">(AVERAGE(AH12*$B$16+$AG$14*$B$18+AH13*$B$20))*2</f>
        <v>10</v>
      </c>
      <c r="AI5" s="823" t="n">
        <f aca="false">(AVERAGE(AI12*$B$16+$AG$14*$B$18+AI13*$B$20))*2</f>
        <v>10</v>
      </c>
      <c r="AJ5" s="823" t="n">
        <f aca="false">(AVERAGE(AJ12*$B$16+$AG$14*$B$18+AJ13*$B$20))*2</f>
        <v>10</v>
      </c>
      <c r="AK5" s="823" t="n">
        <f aca="false">(AVERAGE(AK12*$B$16+$AG$14*$B$18+AK13*$B$20))*2</f>
        <v>10</v>
      </c>
      <c r="AL5" s="823" t="e">
        <f aca="false">(AVERAGE(AL12*$B$16+$AG$14*$B$18+AL13*$B$20))*2</f>
        <v>#DIV/0!</v>
      </c>
      <c r="AM5" s="823" t="n">
        <f aca="false">(AVERAGE(AM12*$B$16+$AM$14*$B$18+AM13*$B$20))*2</f>
        <v>8.1</v>
      </c>
      <c r="AN5" s="823" t="n">
        <f aca="false">(AVERAGE(AN12*$B$16+$AM$14*$B$18+AN13*$B$20))*2</f>
        <v>8.4</v>
      </c>
      <c r="AO5" s="823" t="e">
        <f aca="false">(AVERAGE(AO12*$B$16+$AM$14*$B$18+AO13*$B$20))*2</f>
        <v>#DIV/0!</v>
      </c>
      <c r="AP5" s="823" t="e">
        <f aca="false">(AVERAGE(AP12*$B$16+$AM$14*$B$18+AP13*$B$20))*2</f>
        <v>#DIV/0!</v>
      </c>
      <c r="AQ5" s="823" t="e">
        <f aca="false">(AVERAGE(AQ12*$B$16+$AM$14*$B$18+AQ13*$B$20))*2</f>
        <v>#DIV/0!</v>
      </c>
      <c r="AR5" s="823" t="e">
        <f aca="false">(AVERAGE(AR12*$B$16+$AM$14*$B$18+AR13*$B$20))*2</f>
        <v>#DIV/0!</v>
      </c>
      <c r="AS5" s="823" t="n">
        <f aca="false">(AVERAGE(AS12*$B$16+$AS$14*$B$18+AS13*$B$20))*2</f>
        <v>10</v>
      </c>
      <c r="AT5" s="823" t="n">
        <f aca="false">(AVERAGE(AT12*$B$16+$AS$14*$B$18+AT13*$B$20))*2</f>
        <v>10</v>
      </c>
      <c r="AU5" s="823" t="n">
        <f aca="false">(AVERAGE(AU12*$B$16+$AS$14*$B$18+AU13*$B$20))*2</f>
        <v>10</v>
      </c>
      <c r="AV5" s="823" t="e">
        <f aca="false">(AVERAGE(AV12*$B$16+$AS$14*$B$18+AV13*$B$20))*2</f>
        <v>#DIV/0!</v>
      </c>
      <c r="AW5" s="823" t="e">
        <f aca="false">(AVERAGE(AW12*$B$16+$AS$14*$B$18+AW13*$B$20))*2</f>
        <v>#DIV/0!</v>
      </c>
      <c r="AX5" s="823" t="e">
        <f aca="false">(AVERAGE(AX12*$B$16+$AS$14*$B$18+AX13*$B$20))*2</f>
        <v>#DIV/0!</v>
      </c>
      <c r="AY5" s="823" t="n">
        <f aca="false">(AVERAGE(AY12*$B$16+$AY$14*$B$18+AY13*$B$20))*2</f>
        <v>6.6</v>
      </c>
      <c r="AZ5" s="823" t="n">
        <f aca="false">(AVERAGE(AZ12*$B$16+$AY$14*$B$18+AZ13*$B$20))*2</f>
        <v>6.4</v>
      </c>
      <c r="BA5" s="823" t="n">
        <f aca="false">(AVERAGE(BA12*$B$16+$AY$14*$B$18+BA13*$B$20))*2</f>
        <v>6.3</v>
      </c>
      <c r="BB5" s="823" t="n">
        <f aca="false">(AVERAGE(BB12*$B$16+$AY$14*$B$18+BB13*$B$20))*2</f>
        <v>6</v>
      </c>
      <c r="BC5" s="823" t="e">
        <f aca="false">(AVERAGE(BC12*$B$16+$AY$14*$B$18+BC13*$B$20))*2</f>
        <v>#DIV/0!</v>
      </c>
      <c r="BD5" s="823" t="e">
        <f aca="false">(AVERAGE(BD12*$B$16+$AY$14*$B$18+BD13*$B$20))*2</f>
        <v>#DIV/0!</v>
      </c>
      <c r="BE5" s="823" t="n">
        <f aca="false">(AVERAGE(BE12*$B$16+$BE$14*$B$18+BE13*$B$20))*2</f>
        <v>10</v>
      </c>
      <c r="BF5" s="823" t="n">
        <f aca="false">(AVERAGE(BF12*$B$16+$BE$14*$B$18+BF13*$B$20))*2</f>
        <v>10</v>
      </c>
      <c r="BG5" s="823" t="e">
        <f aca="false">(AVERAGE(BG12*$B$16+$BE$14*$B$18+BG13*$B$20))*2</f>
        <v>#DIV/0!</v>
      </c>
      <c r="BH5" s="823" t="e">
        <f aca="false">(AVERAGE(BH12*$B$16+$BE$14*$B$18+BH13*$B$20))*2</f>
        <v>#DIV/0!</v>
      </c>
      <c r="BI5" s="823" t="e">
        <f aca="false">(AVERAGE(BI12*$B$16+$BE$14*$B$18+BI13*$B$20))*2</f>
        <v>#DIV/0!</v>
      </c>
      <c r="BJ5" s="823" t="e">
        <f aca="false">(AVERAGE(BJ12*$B$16+$BE$14*$B$18+BJ13*$B$20))*2</f>
        <v>#DIV/0!</v>
      </c>
      <c r="BK5" s="823" t="n">
        <f aca="false">(AVERAGE(BK12*$B$16+$BK$14*$B$18+BK13*$B$20))*2</f>
        <v>9.2</v>
      </c>
      <c r="BL5" s="823" t="n">
        <f aca="false">(AVERAGE(BL12*$B$16+$BK$14*$B$18+BL13*$B$20))*2</f>
        <v>9.2</v>
      </c>
      <c r="BM5" s="823" t="n">
        <f aca="false">(AVERAGE(BM12*$B$16+$BK$14*$B$18+BM13*$B$20))*2</f>
        <v>9.8</v>
      </c>
      <c r="BN5" s="823" t="n">
        <f aca="false">(AVERAGE(BN12*$B$16+$BK$14*$B$18+BN13*$B$20))*2</f>
        <v>9.8</v>
      </c>
      <c r="BO5" s="823" t="n">
        <f aca="false">(AVERAGE(BO12*$B$16+$BK$14*$B$18+BO13*$B$20))*2</f>
        <v>9.8</v>
      </c>
      <c r="BP5" s="823" t="e">
        <f aca="false">(AVERAGE(BP12*$B$16+$BK$14*$B$18+BP13*$B$20))*2</f>
        <v>#DIV/0!</v>
      </c>
      <c r="BQ5" s="823" t="n">
        <f aca="false">(AVERAGE(BQ12*$B$16+$BQ$14*$B$18+BQ13*$B$20))*2</f>
        <v>7.1</v>
      </c>
      <c r="BR5" s="823" t="e">
        <f aca="false">(AVERAGE(BR12*$B$16+$BQ$14*$B$18+BR13*$B$20))*2</f>
        <v>#DIV/0!</v>
      </c>
      <c r="BS5" s="823" t="e">
        <f aca="false">(AVERAGE(BS12*$B$16+$BQ$14*$B$18+BS13*$B$20))*2</f>
        <v>#DIV/0!</v>
      </c>
      <c r="BT5" s="823" t="e">
        <f aca="false">(AVERAGE(BT12*$B$16+$BQ$14*$B$18+BT13*$B$20))*2</f>
        <v>#DIV/0!</v>
      </c>
      <c r="BU5" s="823" t="e">
        <f aca="false">(AVERAGE(BU12*$B$16+$BQ$14*$B$18+BU13*$B$20))*2</f>
        <v>#DIV/0!</v>
      </c>
      <c r="BV5" s="823" t="e">
        <f aca="false">(AVERAGE(BV12*$B$16+$BQ$14*$B$18+BV13*$B$20))*2</f>
        <v>#DIV/0!</v>
      </c>
      <c r="BW5" s="823" t="n">
        <f aca="false">(AVERAGE(BW12*$B$16+$BW$14*$B$18+BW13*$B$20))*2</f>
        <v>8</v>
      </c>
      <c r="BX5" s="823" t="n">
        <f aca="false">(AVERAGE(BX12*$B$16+$BW$14*$B$18+BX13*$B$20))*2</f>
        <v>8.4</v>
      </c>
      <c r="BY5" s="823" t="n">
        <f aca="false">(AVERAGE(BY12*$B$16+$BW$14*$B$18+BY13*$B$20))*2</f>
        <v>8.4</v>
      </c>
      <c r="BZ5" s="823" t="n">
        <f aca="false">(AVERAGE(BZ12*$B$16+$BW$14*$B$18+BZ13*$B$20))*2</f>
        <v>8</v>
      </c>
      <c r="CA5" s="823" t="n">
        <f aca="false">(AVERAGE(CA12*$B$16+$BW$14*$B$18+CA13*$B$20))*2</f>
        <v>8</v>
      </c>
      <c r="CB5" s="823" t="n">
        <f aca="false">(AVERAGE(CB12*$B$16+$BW$14*$B$18+CB13*$B$20))*2</f>
        <v>8.6</v>
      </c>
      <c r="CC5" s="823" t="n">
        <f aca="false">(AVERAGE(CC12*$B$16+$CC$14*$B$18+CC13*$B$20))*2</f>
        <v>10</v>
      </c>
      <c r="CD5" s="823" t="n">
        <f aca="false">(AVERAGE(CD12*$B$16+$CC$14*$B$18+CD13*$B$20))*2</f>
        <v>9.2</v>
      </c>
      <c r="CE5" s="823" t="n">
        <f aca="false">(AVERAGE(CE12*$B$16+$CC$14*$B$18+CE13*$B$20))*2</f>
        <v>10</v>
      </c>
      <c r="CF5" s="823" t="n">
        <f aca="false">(AVERAGE(CF12*$B$16+$CC$14*$B$18+CF13*$B$20))*2</f>
        <v>10</v>
      </c>
      <c r="CG5" s="823" t="n">
        <f aca="false">(AVERAGE(CG12*$B$16+$CC$14*$B$18+CG13*$B$20))*2</f>
        <v>9.2</v>
      </c>
      <c r="CH5" s="823" t="n">
        <f aca="false">(AVERAGE(CH12*$B$16+$CC$14*$B$18+CH13*$B$20))*2</f>
        <v>10</v>
      </c>
      <c r="CI5" s="823" t="n">
        <f aca="false">(AVERAGE(CI12*$B$16+$CC$14*$B$18+CI13*$B$20))*2</f>
        <v>10</v>
      </c>
      <c r="CJ5" s="823" t="n">
        <f aca="false">(AVERAGE(CJ12*$B$16+$CJ$14*$B$18+CJ13*$B$20))*2</f>
        <v>6</v>
      </c>
      <c r="CK5" s="823" t="n">
        <f aca="false">(AVERAGE(CK12*$B$16+$CJ$14*$B$18+CK13*$B$20))*2</f>
        <v>7.4</v>
      </c>
      <c r="CL5" s="823" t="n">
        <f aca="false">(AVERAGE(CL12*$B$16+$CJ$14*$B$18+CL13*$B$20))*2</f>
        <v>7.4</v>
      </c>
      <c r="CM5" s="823" t="n">
        <f aca="false">(AVERAGE(CM12*$B$16+$CJ$14*$B$18+CM13*$B$20))*2</f>
        <v>6.2</v>
      </c>
      <c r="CN5" s="823" t="n">
        <f aca="false">(AVERAGE(CN12*$B$16+$CJ$14*$B$18+CN13*$B$20))*2</f>
        <v>7.1</v>
      </c>
      <c r="CO5" s="823" t="n">
        <f aca="false">(AVERAGE(CO12*$B$16+$CJ$14*$B$18+CO13*$B$20))*2</f>
        <v>7</v>
      </c>
      <c r="CP5" s="823" t="e">
        <f aca="false">(AVERAGE(CP12*$B$16+$CJ$14*$B$18+CP13*$B$20))*2</f>
        <v>#DIV/0!</v>
      </c>
      <c r="CQ5" s="823" t="n">
        <f aca="false">(AVERAGE(CQ12*$B$16+$CQ$14*$B$18+CQ13*$B$20))*2</f>
        <v>6</v>
      </c>
      <c r="CR5" s="823" t="n">
        <f aca="false">(AVERAGE(CR12*$B$16+$CQ$14*$B$18+CR13*$B$20))*2</f>
        <v>6</v>
      </c>
      <c r="CS5" s="823" t="n">
        <f aca="false">(AVERAGE(CS12*$B$16+$CQ$14*$B$18+CS13*$B$20))*2</f>
        <v>6</v>
      </c>
      <c r="CT5" s="823" t="e">
        <f aca="false">(AVERAGE(CT12*$B$16+$CQ$14*$B$18+CT13*$B$20))*2</f>
        <v>#DIV/0!</v>
      </c>
      <c r="CU5" s="823" t="e">
        <f aca="false">(AVERAGE(CU12*$B$16+$CQ$14*$B$18+CU13*$B$20))*2</f>
        <v>#DIV/0!</v>
      </c>
      <c r="CV5" s="823" t="e">
        <f aca="false">(AVERAGE(CV12*$B$16+$CQ$14*$B$18+CV13*$B$20))*2</f>
        <v>#DIV/0!</v>
      </c>
      <c r="CW5" s="823" t="n">
        <f aca="false">(AVERAGE(CW12*$B$16+$CW$14*$B$18+CW13*$B$20))*2</f>
        <v>8.6</v>
      </c>
      <c r="CX5" s="823" t="n">
        <f aca="false">(AVERAGE(CX12*$B$16+$CW$14*$B$18+CX13*$B$20))*2</f>
        <v>8.4</v>
      </c>
      <c r="CY5" s="823" t="e">
        <f aca="false">(AVERAGE(CY12*$B$16+$CW$14*$B$18+CY13*$B$20))*2</f>
        <v>#DIV/0!</v>
      </c>
      <c r="CZ5" s="823" t="e">
        <f aca="false">(AVERAGE(CZ12*$B$16+$CW$14*$B$18+CZ13*$B$20))*2</f>
        <v>#DIV/0!</v>
      </c>
      <c r="DA5" s="823" t="e">
        <f aca="false">(AVERAGE(DA12*$B$16+$CW$14*$B$18+DA13*$B$20))*2</f>
        <v>#DIV/0!</v>
      </c>
      <c r="DB5" s="823" t="e">
        <f aca="false">(AVERAGE(DB12*$B$16+$CW$14*$B$18+DB13*$B$20))*2</f>
        <v>#DIV/0!</v>
      </c>
      <c r="DC5" s="823" t="n">
        <f aca="false">(AVERAGE(DC12*$B$16+$DC$14*$B$18+DC13*$B$20))*2</f>
        <v>6.5</v>
      </c>
      <c r="DD5" s="823" t="n">
        <f aca="false">(AVERAGE(DD12*$B$16+$DC$14*$B$18+DD13*$B$20))*2</f>
        <v>6.1</v>
      </c>
      <c r="DE5" s="823" t="n">
        <f aca="false">(AVERAGE(DE12*$B$16+$DC$14*$B$18+DE13*$B$20))*2</f>
        <v>6.1</v>
      </c>
      <c r="DF5" s="823" t="e">
        <f aca="false">(AVERAGE(DF12*$B$16+$DC$14*$B$18+DF13*$B$20))*2</f>
        <v>#DIV/0!</v>
      </c>
      <c r="DG5" s="823" t="e">
        <f aca="false">(AVERAGE(DG12*$B$16+$DC$14*$B$18+DG13*$B$20))*2</f>
        <v>#DIV/0!</v>
      </c>
      <c r="DH5" s="823" t="e">
        <f aca="false">(AVERAGE(DH12*$B$16+$DC$14*$B$18+DH13*$B$20))*2</f>
        <v>#DIV/0!</v>
      </c>
      <c r="DI5" s="823" t="n">
        <f aca="false">(AVERAGE(DI12*$B$16+$DI$14*$B$18+DI13*$B$20))*2</f>
        <v>5.2</v>
      </c>
      <c r="DJ5" s="823" t="n">
        <f aca="false">(AVERAGE(DJ12*$B$16+$DI$14*$B$18+DJ13*$B$20))*2</f>
        <v>5</v>
      </c>
      <c r="DK5" s="823" t="e">
        <f aca="false">(AVERAGE(DK12*$B$16+$DI$14*$B$18+DK13*$B$20))*2</f>
        <v>#DIV/0!</v>
      </c>
      <c r="DL5" s="823" t="e">
        <f aca="false">(AVERAGE(DL12*$B$16+$DI$14*$B$18+DL13*$B$20))*2</f>
        <v>#DIV/0!</v>
      </c>
      <c r="DM5" s="823" t="e">
        <f aca="false">(AVERAGE(DM12*$B$16+$DI$14*$B$18+DM13*$B$20))*2</f>
        <v>#DIV/0!</v>
      </c>
      <c r="DN5" s="823" t="e">
        <f aca="false">(AVERAGE(DN12*$B$16+$DI$14*$B$18+DN13*$B$20))*2</f>
        <v>#DIV/0!</v>
      </c>
      <c r="DO5" s="823" t="n">
        <f aca="false">(AVERAGE(DO12*$B$16+$DO$14*$B$18+DO13*$B$20))*2</f>
        <v>8.9</v>
      </c>
      <c r="DP5" s="823" t="n">
        <f aca="false">(AVERAGE(DP12*$B$16+$DO$14*$B$18+DP13*$B$20))*2</f>
        <v>8.9</v>
      </c>
      <c r="DQ5" s="823" t="n">
        <f aca="false">(AVERAGE(DQ12*$B$16+$DO$14*$B$18+DQ13*$B$20))*2</f>
        <v>7.5</v>
      </c>
      <c r="DR5" s="823" t="n">
        <f aca="false">(AVERAGE(DR12*$B$16+$DO$14*$B$18+DR13*$B$20))*2</f>
        <v>7.7</v>
      </c>
      <c r="DS5" s="823" t="n">
        <f aca="false">(AVERAGE(DS12*$B$16+$DO$14*$B$18+DS13*$B$20))*2</f>
        <v>8.9</v>
      </c>
      <c r="DT5" s="823" t="n">
        <f aca="false">(AVERAGE(DT12*$B$16+$DO$14*$B$18+DT13*$B$20))*2</f>
        <v>7.7</v>
      </c>
      <c r="DU5" s="823" t="n">
        <f aca="false">(AVERAGE(DU12*$B$16+$DU$14*$B$18+DU13*$B$20))*2</f>
        <v>5.9</v>
      </c>
      <c r="DV5" s="823" t="n">
        <f aca="false">(AVERAGE(DV12*$B$16+$DU$14*$B$18+DV13*$B$20))*2</f>
        <v>5.9</v>
      </c>
      <c r="DW5" s="823" t="n">
        <f aca="false">(AVERAGE(DW12*$B$16+$DU$14*$B$18+DW13*$B$20))*2</f>
        <v>6.4</v>
      </c>
      <c r="DX5" s="823" t="e">
        <f aca="false">(AVERAGE(DX12*$B$16+$DU$14*$B$18+DX13*$B$20))*2</f>
        <v>#DIV/0!</v>
      </c>
      <c r="DY5" s="823" t="e">
        <f aca="false">(AVERAGE(DY12*$B$16+$DU$14*$B$18+DY13*$B$20))*2</f>
        <v>#DIV/0!</v>
      </c>
      <c r="DZ5" s="823" t="e">
        <f aca="false">(AVERAGE(DZ12*$B$16+$DU$14*$B$18+DZ13*$B$20))*2</f>
        <v>#DIV/0!</v>
      </c>
      <c r="EA5" s="823" t="n">
        <f aca="false">(AVERAGE(EA12*$B$16+$EA$14*$B$18+EA13*$B$20))*2</f>
        <v>7.4</v>
      </c>
      <c r="EB5" s="823" t="n">
        <f aca="false">(AVERAGE(EB12*$B$16+$EA$14*$B$18+EB13*$B$20))*2</f>
        <v>8.9</v>
      </c>
      <c r="EC5" s="823" t="n">
        <f aca="false">(AVERAGE(EC12*$B$16+$EA$14*$B$18+EC13*$B$20))*2</f>
        <v>8.9</v>
      </c>
      <c r="ED5" s="823" t="e">
        <f aca="false">(AVERAGE(ED12*$B$16+$EA$14*$B$18+ED13*$B$20))*2</f>
        <v>#DIV/0!</v>
      </c>
      <c r="EE5" s="823" t="e">
        <f aca="false">(AVERAGE(EE12*$B$16+$EA$14*$B$18+EE13*$B$20))*2</f>
        <v>#DIV/0!</v>
      </c>
      <c r="EF5" s="823" t="e">
        <f aca="false">(AVERAGE(EF12*$B$16+$EA$14*$B$18+EF13*$B$20))*2</f>
        <v>#DIV/0!</v>
      </c>
      <c r="EG5" s="823" t="n">
        <f aca="false">(AVERAGE(EG12*$B$16+$EG$14*$B$18+EG13*$B$20))*2</f>
        <v>8.6</v>
      </c>
      <c r="EH5" s="823" t="n">
        <f aca="false">(AVERAGE(EH12*$B$16+$EG$14*$B$18+EH13*$B$20))*2</f>
        <v>8</v>
      </c>
      <c r="EI5" s="823" t="n">
        <f aca="false">(AVERAGE(EI12*$B$16+$EG$14*$B$18+EI13*$B$20))*2</f>
        <v>7.8</v>
      </c>
      <c r="EJ5" s="823" t="n">
        <f aca="false">(AVERAGE(EJ12*$B$16+$EG$14*$B$18+EJ13*$B$20))*2</f>
        <v>8</v>
      </c>
      <c r="EK5" s="823" t="e">
        <f aca="false">(AVERAGE(EK12*$B$16+$EG$14*$B$18+EK13*$B$20))*2</f>
        <v>#DIV/0!</v>
      </c>
      <c r="EL5" s="823" t="e">
        <f aca="false">(AVERAGE(EL12*$B$16+$EG$14*$B$18+EL13*$B$20))*2</f>
        <v>#DIV/0!</v>
      </c>
      <c r="EM5" s="823" t="n">
        <f aca="false">(AVERAGE(EM12*$B$16+$EM$14*$B$18+EM13*$B$20))*2</f>
        <v>8.6</v>
      </c>
      <c r="EN5" s="823" t="n">
        <f aca="false">(AVERAGE(EN12*$B$16+$EM$14*$B$18+EN13*$B$20))*2</f>
        <v>8.6</v>
      </c>
      <c r="EO5" s="823" t="e">
        <f aca="false">(AVERAGE(EO12*$B$16+$EM$14*$B$18+EO13*$B$20))*2</f>
        <v>#DIV/0!</v>
      </c>
      <c r="EP5" s="823" t="e">
        <f aca="false">(AVERAGE(EP12*$B$16+$EM$14*$B$18+EP13*$B$20))*2</f>
        <v>#DIV/0!</v>
      </c>
      <c r="EQ5" s="823" t="e">
        <f aca="false">(AVERAGE(EQ12*$B$16+$EM$14*$B$18+EQ13*$B$20))*2</f>
        <v>#DIV/0!</v>
      </c>
      <c r="ER5" s="823" t="e">
        <f aca="false">(AVERAGE(ER12*$B$16+$EM$14*$B$18+ER13*$B$20))*2</f>
        <v>#DIV/0!</v>
      </c>
      <c r="ES5" s="823" t="n">
        <f aca="false">(AVERAGE(ES12*$B$16+$ES$14*$B$18+ES13*$B$20))*2</f>
        <v>6</v>
      </c>
      <c r="ET5" s="823" t="e">
        <f aca="false">(AVERAGE(ET12*$B$16+$ES$14*$B$18+ET13*$B$20))*2</f>
        <v>#DIV/0!</v>
      </c>
      <c r="EU5" s="823" t="e">
        <f aca="false">(AVERAGE(EU12*$B$16+$ES$14*$B$18+EU13*$B$20))*2</f>
        <v>#DIV/0!</v>
      </c>
      <c r="EV5" s="823" t="e">
        <f aca="false">(AVERAGE(EV12*$B$16+$ES$14*$B$18+EV13*$B$20))*2</f>
        <v>#DIV/0!</v>
      </c>
      <c r="EW5" s="823" t="e">
        <f aca="false">(AVERAGE(EW12*$B$16+$ES$14*$B$18+EW13*$B$20))*2</f>
        <v>#DIV/0!</v>
      </c>
      <c r="EX5" s="823" t="e">
        <f aca="false">(AVERAGE(EX12*$B$16+$ES$14*$B$18+EX13*$B$20))*2</f>
        <v>#DIV/0!</v>
      </c>
      <c r="EY5" s="823" t="n">
        <f aca="false">(AVERAGE(EY12*$B$16+$EY$14*$B$18+EY13*$B$20))*2</f>
        <v>7.3</v>
      </c>
      <c r="EZ5" s="823" t="n">
        <f aca="false">(AVERAGE(EZ12*$B$16+$EY$14*$B$18+EZ13*$B$20))*2</f>
        <v>7.3</v>
      </c>
      <c r="FA5" s="823" t="n">
        <f aca="false">(AVERAGE(FA12*$B$16+$EY$14*$B$18+FA13*$B$20))*2</f>
        <v>7.3</v>
      </c>
      <c r="FB5" s="823" t="n">
        <f aca="false">(AVERAGE(FB12*$B$16+$EY$14*$B$18+FB13*$B$20))*2</f>
        <v>7.3</v>
      </c>
      <c r="FC5" s="823" t="e">
        <f aca="false">(AVERAGE(FC12*$B$16+$EY$14*$B$18+FC13*$B$20))*2</f>
        <v>#DIV/0!</v>
      </c>
      <c r="FD5" s="823" t="e">
        <f aca="false">(AVERAGE(FD12*$B$16+$EY$14*$B$18+FD13*$B$20))*2</f>
        <v>#DIV/0!</v>
      </c>
      <c r="FE5" s="823" t="e">
        <f aca="false">(AVERAGE(FE12*$B$16+$EY$14*$B$18+FE13*$B$20))*2</f>
        <v>#DIV/0!</v>
      </c>
      <c r="FF5" s="823" t="n">
        <f aca="false">(AVERAGE(FF12*$B$16+$FF$14*$B$18+FF13*$B$20))*2</f>
        <v>9.7</v>
      </c>
      <c r="FG5" s="823" t="n">
        <f aca="false">(AVERAGE(FG12*$B$16+$FF$14*$B$18+FG13*$B$20))*2</f>
        <v>9.7</v>
      </c>
      <c r="FH5" s="823" t="n">
        <f aca="false">(AVERAGE(FH12*$B$16+$FF$14*$B$18+FH13*$B$20))*2</f>
        <v>9.7</v>
      </c>
      <c r="FI5" s="823" t="n">
        <f aca="false">(AVERAGE(FI12*$B$16+$FF$14*$B$18+FI13*$B$20))*2</f>
        <v>9.7</v>
      </c>
      <c r="FJ5" s="823" t="e">
        <f aca="false">(AVERAGE(FJ12*$B$16+$FF$14*$B$18+FJ13*$B$20))*2</f>
        <v>#DIV/0!</v>
      </c>
      <c r="FK5" s="823" t="e">
        <f aca="false">(AVERAGE(FK12*$B$16+$FF$14*$B$18+FK13*$B$20))*2</f>
        <v>#DIV/0!</v>
      </c>
      <c r="FL5" s="823" t="e">
        <f aca="false">(AVERAGE(FL12*$B$16+$FF$14*$B$18+FL13*$B$20))*2</f>
        <v>#DIV/0!</v>
      </c>
      <c r="FM5" s="823" t="n">
        <f aca="false">(AVERAGE(FM12*$B$16+$FM$14*$B$18+FM13*$B$20))*2</f>
        <v>6.4</v>
      </c>
      <c r="FN5" s="823" t="n">
        <f aca="false">(AVERAGE(FN12*$B$16+$FM$14*$B$18+FN13*$B$20))*2</f>
        <v>6</v>
      </c>
      <c r="FO5" s="823" t="n">
        <f aca="false">(AVERAGE(FO12*$B$16+$FM$14*$B$18+FO13*$B$20))*2</f>
        <v>6.4</v>
      </c>
      <c r="FP5" s="823" t="n">
        <f aca="false">(AVERAGE(FP12*$B$16+$FM$14*$B$18+FP13*$B$20))*2</f>
        <v>6.4</v>
      </c>
      <c r="FQ5" s="823" t="n">
        <f aca="false">(AVERAGE(FQ12*$B$16+$FM$14*$B$18+FQ13*$B$20))*2</f>
        <v>5.8</v>
      </c>
      <c r="FR5" s="823" t="e">
        <f aca="false">(AVERAGE(FR12*$B$16+$FM$14*$B$18+FR13*$B$20))*2</f>
        <v>#DIV/0!</v>
      </c>
      <c r="FS5" s="823" t="n">
        <f aca="false">(AVERAGE(FS12*$B$16+$FS$14*$B$18+FS13*$B$20))*2</f>
        <v>8.85</v>
      </c>
      <c r="FT5" s="823" t="n">
        <f aca="false">(AVERAGE(FT12*$B$16+$FS$14*$B$18+FT13*$B$20))*2</f>
        <v>8.85</v>
      </c>
      <c r="FU5" s="823" t="n">
        <f aca="false">(AVERAGE(FU12*$B$16+$FS$14*$B$18+FU13*$B$20))*2</f>
        <v>8.85</v>
      </c>
      <c r="FV5" s="823" t="n">
        <f aca="false">(AVERAGE(FV12*$B$16+$FS$14*$B$18+FV13*$B$20))*2</f>
        <v>8.85</v>
      </c>
      <c r="FW5" s="823" t="e">
        <f aca="false">(AVERAGE(FW12*$B$16+$FS$14*$B$18+FW13*$B$20))*2</f>
        <v>#DIV/0!</v>
      </c>
      <c r="FX5" s="823" t="e">
        <f aca="false">(AVERAGE(FX12*$B$16+$FS$14*$B$18+FX13*$B$20))*2</f>
        <v>#DIV/0!</v>
      </c>
      <c r="FY5" s="823" t="n">
        <f aca="false">(AVERAGE(FY12*$B$16+$FY$14*$B$18+FY13*$B$20))*2</f>
        <v>6</v>
      </c>
      <c r="FZ5" s="823" t="n">
        <f aca="false">(AVERAGE(FZ12*$B$16+$FY$14*$B$18+FZ13*$B$20))*2</f>
        <v>5.2</v>
      </c>
      <c r="GA5" s="823" t="n">
        <f aca="false">(AVERAGE(GA12*$B$16+$FY$14*$B$18+GA13*$B$20))*2</f>
        <v>6</v>
      </c>
      <c r="GB5" s="823" t="e">
        <f aca="false">(AVERAGE(GB12*$B$16+$FY$14*$B$18+GB13*$B$20))*2</f>
        <v>#DIV/0!</v>
      </c>
      <c r="GC5" s="823" t="e">
        <f aca="false">(AVERAGE(GC12*$B$16+$FY$14*$B$18+GC13*$B$20))*2</f>
        <v>#DIV/0!</v>
      </c>
      <c r="GD5" s="823" t="e">
        <f aca="false">(AVERAGE(GD12*$B$16+$FY$14*$B$18+GD13*$B$20))*2</f>
        <v>#DIV/0!</v>
      </c>
      <c r="GE5" s="823" t="n">
        <f aca="false">(AVERAGE(GE12*$B$16+$GE$14*$B$18+GE13*$B$20))*2</f>
        <v>2.1</v>
      </c>
      <c r="GF5" s="823" t="e">
        <f aca="false">(AVERAGE(GF12*$B$16+$GE$14*$B$18+GF13*$B$20))*2</f>
        <v>#DIV/0!</v>
      </c>
      <c r="GG5" s="823" t="e">
        <f aca="false">(AVERAGE(GG12*$B$16+$GE$14*$B$18+GG13*$B$20))*2</f>
        <v>#DIV/0!</v>
      </c>
      <c r="GH5" s="823" t="e">
        <f aca="false">(AVERAGE(GH12*$B$16+$GE$14*$B$18+GH13*$B$20))*2</f>
        <v>#DIV/0!</v>
      </c>
      <c r="GI5" s="823" t="e">
        <f aca="false">(AVERAGE(GI12*$B$16+$GE$14*$B$18+GI13*$B$20))*2</f>
        <v>#DIV/0!</v>
      </c>
      <c r="GJ5" s="823" t="e">
        <f aca="false">(AVERAGE(GJ12*$B$16+$GE$14*$B$18+GJ13*$B$20))*2</f>
        <v>#DIV/0!</v>
      </c>
      <c r="GK5" s="823" t="n">
        <f aca="false">(AVERAGE(GK12*$B$16+$GK$14*$B$18+GK13*$B$20))*2</f>
        <v>6.5</v>
      </c>
      <c r="GL5" s="823" t="n">
        <f aca="false">(AVERAGE(GL12*$B$16+$GK$14*$B$18+GL13*$B$20))*2</f>
        <v>6.5</v>
      </c>
      <c r="GM5" s="823" t="e">
        <f aca="false">(AVERAGE(GM12*$B$16+$GK$14*$B$18+GM13*$B$20))*2</f>
        <v>#DIV/0!</v>
      </c>
      <c r="GN5" s="823" t="e">
        <f aca="false">(AVERAGE(GN12*$B$16+$GK$14*$B$18+GN13*$B$20))*2</f>
        <v>#DIV/0!</v>
      </c>
      <c r="GO5" s="823" t="e">
        <f aca="false">(AVERAGE(GO12*$B$16+$GK$14*$B$18+GO13*$B$20))*2</f>
        <v>#DIV/0!</v>
      </c>
      <c r="GP5" s="823" t="e">
        <f aca="false">(AVERAGE(GP12*$B$16+$GK$14*$B$18+GP13*$B$20))*2</f>
        <v>#DIV/0!</v>
      </c>
      <c r="GQ5" s="823" t="e">
        <f aca="false">(AVERAGE(GQ12*$B$16+$GQ$14*$B$18+GQ13*$B$20))*2</f>
        <v>#DIV/0!</v>
      </c>
      <c r="GR5" s="823" t="e">
        <f aca="false">(AVERAGE(GR12*$B$16+$GQ$14*$B$18+GR13*$B$20))*2</f>
        <v>#DIV/0!</v>
      </c>
      <c r="GS5" s="823" t="e">
        <f aca="false">(AVERAGE(GS12*$B$16+$GQ$14*$B$18+GS13*$B$20))*2</f>
        <v>#DIV/0!</v>
      </c>
      <c r="GT5" s="823" t="e">
        <f aca="false">(AVERAGE(GT12*$B$16+$GQ$14*$B$18+GT13*$B$20))*2</f>
        <v>#DIV/0!</v>
      </c>
      <c r="GU5" s="823" t="e">
        <f aca="false">(AVERAGE(GU12*$B$16+$GQ$14*$B$18+GU13*$B$20))*2</f>
        <v>#DIV/0!</v>
      </c>
      <c r="GV5" s="823" t="e">
        <f aca="false">(AVERAGE(GV12*$B$16+$GQ$14*$B$18+GV13*$B$20))*2</f>
        <v>#DIV/0!</v>
      </c>
    </row>
    <row r="6" customFormat="false" ht="14.25" hidden="false" customHeight="true" outlineLevel="0" collapsed="false">
      <c r="A6" s="322"/>
      <c r="B6" s="824" t="s">
        <v>540</v>
      </c>
      <c r="C6" s="825" t="n">
        <f aca="false">'ALUMNAT 4t'!U5</f>
        <v>0</v>
      </c>
      <c r="D6" s="825"/>
      <c r="E6" s="825"/>
      <c r="F6" s="825"/>
      <c r="G6" s="825"/>
      <c r="H6" s="825"/>
      <c r="I6" s="826" t="n">
        <f aca="false">'ALUMNAT 4t'!U16</f>
        <v>0</v>
      </c>
      <c r="J6" s="826"/>
      <c r="K6" s="826"/>
      <c r="L6" s="826"/>
      <c r="M6" s="826"/>
      <c r="N6" s="826"/>
      <c r="O6" s="825" t="n">
        <f aca="false">'ALUMNAT 4t'!U27</f>
        <v>0</v>
      </c>
      <c r="P6" s="825"/>
      <c r="Q6" s="825"/>
      <c r="R6" s="825"/>
      <c r="S6" s="825"/>
      <c r="T6" s="825"/>
      <c r="U6" s="826" t="n">
        <f aca="false">'ALUMNAT 4t'!U40</f>
        <v>0</v>
      </c>
      <c r="V6" s="826"/>
      <c r="W6" s="826"/>
      <c r="X6" s="826"/>
      <c r="Y6" s="826"/>
      <c r="Z6" s="826"/>
      <c r="AA6" s="827" t="n">
        <f aca="false">'ALUMNAT 4t'!U51</f>
        <v>0</v>
      </c>
      <c r="AB6" s="827"/>
      <c r="AC6" s="827"/>
      <c r="AD6" s="827"/>
      <c r="AE6" s="827"/>
      <c r="AF6" s="827"/>
      <c r="AG6" s="826" t="n">
        <f aca="false">'ALUMNAT 4t'!U62</f>
        <v>0</v>
      </c>
      <c r="AH6" s="826"/>
      <c r="AI6" s="826"/>
      <c r="AJ6" s="826"/>
      <c r="AK6" s="826"/>
      <c r="AL6" s="826"/>
      <c r="AM6" s="825" t="n">
        <f aca="false">'ALUMNAT 4t'!X5</f>
        <v>0</v>
      </c>
      <c r="AN6" s="825"/>
      <c r="AO6" s="825"/>
      <c r="AP6" s="825"/>
      <c r="AQ6" s="825"/>
      <c r="AR6" s="825"/>
      <c r="AS6" s="826" t="n">
        <f aca="false">'ALUMNAT 4t'!X16</f>
        <v>0</v>
      </c>
      <c r="AT6" s="826"/>
      <c r="AU6" s="826"/>
      <c r="AV6" s="826"/>
      <c r="AW6" s="826"/>
      <c r="AX6" s="826"/>
      <c r="AY6" s="825" t="n">
        <f aca="false">'ALUMNAT 4t'!X27</f>
        <v>0</v>
      </c>
      <c r="AZ6" s="825"/>
      <c r="BA6" s="825"/>
      <c r="BB6" s="825"/>
      <c r="BC6" s="825"/>
      <c r="BD6" s="825"/>
      <c r="BE6" s="828" t="n">
        <f aca="false">'ALUMNAT 4t'!X40</f>
        <v>0</v>
      </c>
      <c r="BF6" s="828"/>
      <c r="BG6" s="828"/>
      <c r="BH6" s="828"/>
      <c r="BI6" s="828"/>
      <c r="BJ6" s="828"/>
      <c r="BK6" s="827" t="n">
        <f aca="false">'ALUMNAT 4t'!X51</f>
        <v>0</v>
      </c>
      <c r="BL6" s="827"/>
      <c r="BM6" s="827"/>
      <c r="BN6" s="827"/>
      <c r="BO6" s="827"/>
      <c r="BP6" s="827"/>
      <c r="BQ6" s="829" t="n">
        <f aca="false">'ALUMNAT 4t'!X62</f>
        <v>0</v>
      </c>
      <c r="BR6" s="829"/>
      <c r="BS6" s="829"/>
      <c r="BT6" s="829"/>
      <c r="BU6" s="829"/>
      <c r="BV6" s="829"/>
      <c r="BW6" s="825" t="n">
        <f aca="false">'ALUMNAT 4t'!AA5</f>
        <v>0</v>
      </c>
      <c r="BX6" s="825"/>
      <c r="BY6" s="825"/>
      <c r="BZ6" s="825"/>
      <c r="CA6" s="825"/>
      <c r="CB6" s="825"/>
      <c r="CC6" s="830" t="n">
        <f aca="false">'ALUMNAT 4t'!AA16</f>
        <v>0</v>
      </c>
      <c r="CD6" s="830"/>
      <c r="CE6" s="830"/>
      <c r="CF6" s="830"/>
      <c r="CG6" s="830"/>
      <c r="CH6" s="830"/>
      <c r="CI6" s="830"/>
      <c r="CJ6" s="831" t="n">
        <f aca="false">'ALUMNAT 4t'!AA27</f>
        <v>0</v>
      </c>
      <c r="CK6" s="831"/>
      <c r="CL6" s="831"/>
      <c r="CM6" s="831"/>
      <c r="CN6" s="831"/>
      <c r="CO6" s="831"/>
      <c r="CP6" s="831"/>
      <c r="CQ6" s="829" t="n">
        <f aca="false">'ALUMNAT 4t'!AA40</f>
        <v>0</v>
      </c>
      <c r="CR6" s="829"/>
      <c r="CS6" s="829"/>
      <c r="CT6" s="829"/>
      <c r="CU6" s="829"/>
      <c r="CV6" s="829"/>
      <c r="CW6" s="832" t="n">
        <f aca="false">'ALUMNAT 4t'!AA51</f>
        <v>0</v>
      </c>
      <c r="CX6" s="832"/>
      <c r="CY6" s="832"/>
      <c r="CZ6" s="832"/>
      <c r="DA6" s="832"/>
      <c r="DB6" s="832"/>
      <c r="DC6" s="833" t="n">
        <f aca="false">'ALUMNAT 4t'!AA62</f>
        <v>0</v>
      </c>
      <c r="DD6" s="833"/>
      <c r="DE6" s="833"/>
      <c r="DF6" s="833"/>
      <c r="DG6" s="833"/>
      <c r="DH6" s="833"/>
      <c r="DI6" s="832" t="n">
        <f aca="false">'ALUMNAT 4t'!AD5</f>
        <v>0</v>
      </c>
      <c r="DJ6" s="832"/>
      <c r="DK6" s="832"/>
      <c r="DL6" s="832"/>
      <c r="DM6" s="832"/>
      <c r="DN6" s="832"/>
      <c r="DO6" s="834" t="n">
        <f aca="false">'ALUMNAT 4t'!AD16</f>
        <v>0</v>
      </c>
      <c r="DP6" s="834"/>
      <c r="DQ6" s="834"/>
      <c r="DR6" s="834"/>
      <c r="DS6" s="834"/>
      <c r="DT6" s="834"/>
      <c r="DU6" s="832" t="n">
        <f aca="false">'ALUMNAT 4t'!AD27</f>
        <v>0</v>
      </c>
      <c r="DV6" s="832"/>
      <c r="DW6" s="832"/>
      <c r="DX6" s="832"/>
      <c r="DY6" s="832"/>
      <c r="DZ6" s="832"/>
      <c r="EA6" s="835" t="n">
        <f aca="false">'ALUMNAT 4t'!AD40</f>
        <v>0</v>
      </c>
      <c r="EB6" s="835"/>
      <c r="EC6" s="835"/>
      <c r="ED6" s="835"/>
      <c r="EE6" s="835"/>
      <c r="EF6" s="835"/>
      <c r="EG6" s="836" t="n">
        <f aca="false">'ALUMNAT 4t'!AD51</f>
        <v>0</v>
      </c>
      <c r="EH6" s="836"/>
      <c r="EI6" s="836"/>
      <c r="EJ6" s="836"/>
      <c r="EK6" s="836"/>
      <c r="EL6" s="836"/>
      <c r="EM6" s="833" t="n">
        <f aca="false">'ALUMNAT 4t'!AD62</f>
        <v>0</v>
      </c>
      <c r="EN6" s="833"/>
      <c r="EO6" s="833"/>
      <c r="EP6" s="833"/>
      <c r="EQ6" s="833"/>
      <c r="ER6" s="833"/>
      <c r="ES6" s="825" t="n">
        <f aca="false">'ALUMNAT 4t'!AG5</f>
        <v>0</v>
      </c>
      <c r="ET6" s="825"/>
      <c r="EU6" s="825"/>
      <c r="EV6" s="825"/>
      <c r="EW6" s="825"/>
      <c r="EX6" s="825"/>
      <c r="EY6" s="837" t="n">
        <f aca="false">'ALUMNAT 4t'!AG16</f>
        <v>0</v>
      </c>
      <c r="EZ6" s="837"/>
      <c r="FA6" s="837"/>
      <c r="FB6" s="837"/>
      <c r="FC6" s="837"/>
      <c r="FD6" s="837"/>
      <c r="FE6" s="837"/>
      <c r="FF6" s="832" t="n">
        <f aca="false">'ALUMNAT 4t'!AG27</f>
        <v>0</v>
      </c>
      <c r="FG6" s="832"/>
      <c r="FH6" s="832"/>
      <c r="FI6" s="832"/>
      <c r="FJ6" s="832"/>
      <c r="FK6" s="832"/>
      <c r="FL6" s="832"/>
      <c r="FM6" s="837" t="n">
        <f aca="false">'ALUMNAT 4t'!AG40</f>
        <v>0</v>
      </c>
      <c r="FN6" s="837"/>
      <c r="FO6" s="837"/>
      <c r="FP6" s="837"/>
      <c r="FQ6" s="837"/>
      <c r="FR6" s="837"/>
      <c r="FS6" s="832" t="n">
        <f aca="false">'ALUMNAT 4t'!AG51</f>
        <v>0</v>
      </c>
      <c r="FT6" s="832"/>
      <c r="FU6" s="832"/>
      <c r="FV6" s="832"/>
      <c r="FW6" s="832"/>
      <c r="FX6" s="832"/>
      <c r="FY6" s="833" t="n">
        <f aca="false">'ALUMNAT 4t'!AG62</f>
        <v>0</v>
      </c>
      <c r="FZ6" s="833"/>
      <c r="GA6" s="833"/>
      <c r="GB6" s="833"/>
      <c r="GC6" s="833"/>
      <c r="GD6" s="833"/>
      <c r="GE6" s="838" t="n">
        <f aca="false">'ALUMNAT 4t'!AJ5</f>
        <v>0</v>
      </c>
      <c r="GF6" s="838"/>
      <c r="GG6" s="838"/>
      <c r="GH6" s="838"/>
      <c r="GI6" s="838"/>
      <c r="GJ6" s="838"/>
      <c r="GK6" s="837" t="n">
        <f aca="false">'ALUMNAT 4t'!AJ16</f>
        <v>0</v>
      </c>
      <c r="GL6" s="837"/>
      <c r="GM6" s="837"/>
      <c r="GN6" s="837"/>
      <c r="GO6" s="837"/>
      <c r="GP6" s="837"/>
      <c r="GQ6" s="839" t="n">
        <f aca="false">'ALUMNAT 4t'!AJ27</f>
        <v>0</v>
      </c>
      <c r="GR6" s="839"/>
      <c r="GS6" s="839"/>
      <c r="GT6" s="839"/>
      <c r="GU6" s="839"/>
      <c r="GV6" s="839"/>
    </row>
    <row r="7" customFormat="false" ht="14.25" hidden="false" customHeight="true" outlineLevel="0" collapsed="false">
      <c r="A7" s="322"/>
      <c r="B7" s="322"/>
      <c r="C7" s="825"/>
      <c r="D7" s="825"/>
      <c r="E7" s="825"/>
      <c r="F7" s="825"/>
      <c r="G7" s="825"/>
      <c r="H7" s="825"/>
      <c r="I7" s="826"/>
      <c r="J7" s="826"/>
      <c r="K7" s="826"/>
      <c r="L7" s="826"/>
      <c r="M7" s="826"/>
      <c r="N7" s="826"/>
      <c r="O7" s="825"/>
      <c r="P7" s="825"/>
      <c r="Q7" s="825"/>
      <c r="R7" s="825"/>
      <c r="S7" s="825"/>
      <c r="T7" s="825"/>
      <c r="U7" s="826"/>
      <c r="V7" s="826"/>
      <c r="W7" s="826"/>
      <c r="X7" s="826"/>
      <c r="Y7" s="826"/>
      <c r="Z7" s="826"/>
      <c r="AA7" s="827"/>
      <c r="AB7" s="827"/>
      <c r="AC7" s="827"/>
      <c r="AD7" s="827"/>
      <c r="AE7" s="827"/>
      <c r="AF7" s="827"/>
      <c r="AG7" s="826"/>
      <c r="AH7" s="826"/>
      <c r="AI7" s="826"/>
      <c r="AJ7" s="826"/>
      <c r="AK7" s="826"/>
      <c r="AL7" s="826"/>
      <c r="AM7" s="825"/>
      <c r="AN7" s="825"/>
      <c r="AO7" s="825"/>
      <c r="AP7" s="825"/>
      <c r="AQ7" s="825"/>
      <c r="AR7" s="825"/>
      <c r="AS7" s="826"/>
      <c r="AT7" s="826"/>
      <c r="AU7" s="826"/>
      <c r="AV7" s="826"/>
      <c r="AW7" s="826"/>
      <c r="AX7" s="826"/>
      <c r="AY7" s="825"/>
      <c r="AZ7" s="825"/>
      <c r="BA7" s="825"/>
      <c r="BB7" s="825"/>
      <c r="BC7" s="825"/>
      <c r="BD7" s="825"/>
      <c r="BE7" s="828"/>
      <c r="BF7" s="828"/>
      <c r="BG7" s="828"/>
      <c r="BH7" s="828"/>
      <c r="BI7" s="828"/>
      <c r="BJ7" s="828"/>
      <c r="BK7" s="827"/>
      <c r="BL7" s="827"/>
      <c r="BM7" s="827"/>
      <c r="BN7" s="827"/>
      <c r="BO7" s="827"/>
      <c r="BP7" s="827"/>
      <c r="BQ7" s="829"/>
      <c r="BR7" s="829"/>
      <c r="BS7" s="829"/>
      <c r="BT7" s="829"/>
      <c r="BU7" s="829"/>
      <c r="BV7" s="829"/>
      <c r="BW7" s="825"/>
      <c r="BX7" s="825"/>
      <c r="BY7" s="825"/>
      <c r="BZ7" s="825"/>
      <c r="CA7" s="825"/>
      <c r="CB7" s="825"/>
      <c r="CC7" s="830"/>
      <c r="CD7" s="830"/>
      <c r="CE7" s="830"/>
      <c r="CF7" s="830"/>
      <c r="CG7" s="830"/>
      <c r="CH7" s="830"/>
      <c r="CI7" s="830"/>
      <c r="CJ7" s="831"/>
      <c r="CK7" s="831"/>
      <c r="CL7" s="831"/>
      <c r="CM7" s="831"/>
      <c r="CN7" s="831"/>
      <c r="CO7" s="831"/>
      <c r="CP7" s="831"/>
      <c r="CQ7" s="829"/>
      <c r="CR7" s="829"/>
      <c r="CS7" s="829"/>
      <c r="CT7" s="829"/>
      <c r="CU7" s="829"/>
      <c r="CV7" s="829"/>
      <c r="CW7" s="832"/>
      <c r="CX7" s="832"/>
      <c r="CY7" s="832"/>
      <c r="CZ7" s="832"/>
      <c r="DA7" s="832"/>
      <c r="DB7" s="832"/>
      <c r="DC7" s="833"/>
      <c r="DD7" s="833"/>
      <c r="DE7" s="833"/>
      <c r="DF7" s="833"/>
      <c r="DG7" s="833"/>
      <c r="DH7" s="833"/>
      <c r="DI7" s="832"/>
      <c r="DJ7" s="832"/>
      <c r="DK7" s="832"/>
      <c r="DL7" s="832"/>
      <c r="DM7" s="832"/>
      <c r="DN7" s="832"/>
      <c r="DO7" s="834"/>
      <c r="DP7" s="834"/>
      <c r="DQ7" s="834"/>
      <c r="DR7" s="834"/>
      <c r="DS7" s="834"/>
      <c r="DT7" s="834"/>
      <c r="DU7" s="832"/>
      <c r="DV7" s="832"/>
      <c r="DW7" s="832"/>
      <c r="DX7" s="832"/>
      <c r="DY7" s="832"/>
      <c r="DZ7" s="832"/>
      <c r="EA7" s="835"/>
      <c r="EB7" s="835"/>
      <c r="EC7" s="835"/>
      <c r="ED7" s="835"/>
      <c r="EE7" s="835"/>
      <c r="EF7" s="835"/>
      <c r="EG7" s="836"/>
      <c r="EH7" s="836"/>
      <c r="EI7" s="836"/>
      <c r="EJ7" s="836"/>
      <c r="EK7" s="836"/>
      <c r="EL7" s="836"/>
      <c r="EM7" s="833"/>
      <c r="EN7" s="833"/>
      <c r="EO7" s="833"/>
      <c r="EP7" s="833"/>
      <c r="EQ7" s="833"/>
      <c r="ER7" s="833"/>
      <c r="ES7" s="825"/>
      <c r="ET7" s="825"/>
      <c r="EU7" s="825"/>
      <c r="EV7" s="825"/>
      <c r="EW7" s="825"/>
      <c r="EX7" s="825"/>
      <c r="EY7" s="837"/>
      <c r="EZ7" s="837"/>
      <c r="FA7" s="837"/>
      <c r="FB7" s="837"/>
      <c r="FC7" s="837"/>
      <c r="FD7" s="837"/>
      <c r="FE7" s="837"/>
      <c r="FF7" s="832"/>
      <c r="FG7" s="832"/>
      <c r="FH7" s="832"/>
      <c r="FI7" s="832"/>
      <c r="FJ7" s="832"/>
      <c r="FK7" s="832"/>
      <c r="FL7" s="832"/>
      <c r="FM7" s="837"/>
      <c r="FN7" s="837"/>
      <c r="FO7" s="837"/>
      <c r="FP7" s="837"/>
      <c r="FQ7" s="837"/>
      <c r="FR7" s="837"/>
      <c r="FS7" s="832"/>
      <c r="FT7" s="832"/>
      <c r="FU7" s="832"/>
      <c r="FV7" s="832"/>
      <c r="FW7" s="832"/>
      <c r="FX7" s="832"/>
      <c r="FY7" s="833"/>
      <c r="FZ7" s="833"/>
      <c r="GA7" s="833"/>
      <c r="GB7" s="833"/>
      <c r="GC7" s="833"/>
      <c r="GD7" s="833"/>
      <c r="GE7" s="838"/>
      <c r="GF7" s="838"/>
      <c r="GG7" s="838"/>
      <c r="GH7" s="838"/>
      <c r="GI7" s="838"/>
      <c r="GJ7" s="838"/>
      <c r="GK7" s="837"/>
      <c r="GL7" s="837"/>
      <c r="GM7" s="837"/>
      <c r="GN7" s="837"/>
      <c r="GO7" s="837"/>
      <c r="GP7" s="837"/>
      <c r="GQ7" s="839"/>
      <c r="GR7" s="839"/>
      <c r="GS7" s="839"/>
      <c r="GT7" s="839"/>
      <c r="GU7" s="839"/>
      <c r="GV7" s="839"/>
    </row>
    <row r="8" customFormat="false" ht="19.5" hidden="false" customHeight="true" outlineLevel="0" collapsed="false">
      <c r="A8" s="840" t="s">
        <v>541</v>
      </c>
      <c r="B8" s="840"/>
      <c r="C8" s="841" t="n">
        <v>5</v>
      </c>
      <c r="D8" s="842" t="n">
        <v>2</v>
      </c>
      <c r="E8" s="843" t="n">
        <v>4</v>
      </c>
      <c r="F8" s="842" t="n">
        <v>10</v>
      </c>
      <c r="G8" s="843" t="n">
        <v>4</v>
      </c>
      <c r="H8" s="844" t="n">
        <v>5</v>
      </c>
      <c r="I8" s="841" t="n">
        <v>10</v>
      </c>
      <c r="J8" s="842" t="n">
        <v>10</v>
      </c>
      <c r="K8" s="843" t="n">
        <v>10</v>
      </c>
      <c r="L8" s="842" t="n">
        <v>9</v>
      </c>
      <c r="M8" s="843" t="n">
        <v>10</v>
      </c>
      <c r="N8" s="844" t="n">
        <v>9</v>
      </c>
      <c r="O8" s="841" t="n">
        <v>5</v>
      </c>
      <c r="P8" s="842" t="n">
        <v>7</v>
      </c>
      <c r="Q8" s="843"/>
      <c r="R8" s="842"/>
      <c r="S8" s="843"/>
      <c r="T8" s="844"/>
      <c r="U8" s="841" t="n">
        <v>10</v>
      </c>
      <c r="V8" s="842" t="n">
        <v>10</v>
      </c>
      <c r="W8" s="843"/>
      <c r="X8" s="842"/>
      <c r="Y8" s="843"/>
      <c r="Z8" s="844"/>
      <c r="AA8" s="841" t="n">
        <v>9</v>
      </c>
      <c r="AB8" s="842"/>
      <c r="AC8" s="843"/>
      <c r="AD8" s="842"/>
      <c r="AE8" s="843"/>
      <c r="AF8" s="844"/>
      <c r="AG8" s="841" t="n">
        <v>10</v>
      </c>
      <c r="AH8" s="842" t="n">
        <v>10</v>
      </c>
      <c r="AI8" s="843" t="n">
        <v>10</v>
      </c>
      <c r="AJ8" s="842" t="n">
        <v>10</v>
      </c>
      <c r="AK8" s="843" t="n">
        <v>10</v>
      </c>
      <c r="AL8" s="844"/>
      <c r="AM8" s="841" t="n">
        <v>7</v>
      </c>
      <c r="AN8" s="842" t="n">
        <v>8.5</v>
      </c>
      <c r="AO8" s="843"/>
      <c r="AP8" s="842"/>
      <c r="AQ8" s="843"/>
      <c r="AR8" s="844"/>
      <c r="AS8" s="841" t="n">
        <v>10</v>
      </c>
      <c r="AT8" s="842" t="n">
        <v>10</v>
      </c>
      <c r="AU8" s="843" t="n">
        <v>10</v>
      </c>
      <c r="AV8" s="842"/>
      <c r="AW8" s="843"/>
      <c r="AX8" s="844"/>
      <c r="AY8" s="841" t="n">
        <v>8</v>
      </c>
      <c r="AZ8" s="842" t="n">
        <v>7</v>
      </c>
      <c r="BA8" s="843" t="n">
        <v>6.5</v>
      </c>
      <c r="BB8" s="842" t="n">
        <v>6.5</v>
      </c>
      <c r="BC8" s="843"/>
      <c r="BD8" s="844"/>
      <c r="BE8" s="841" t="n">
        <v>10</v>
      </c>
      <c r="BF8" s="842" t="n">
        <v>10</v>
      </c>
      <c r="BG8" s="843"/>
      <c r="BH8" s="842"/>
      <c r="BI8" s="843"/>
      <c r="BJ8" s="844"/>
      <c r="BK8" s="841" t="n">
        <v>10</v>
      </c>
      <c r="BL8" s="842" t="n">
        <v>10</v>
      </c>
      <c r="BM8" s="843" t="n">
        <v>10</v>
      </c>
      <c r="BN8" s="842" t="n">
        <v>10</v>
      </c>
      <c r="BO8" s="843" t="n">
        <v>10</v>
      </c>
      <c r="BP8" s="844"/>
      <c r="BQ8" s="841" t="n">
        <v>8</v>
      </c>
      <c r="BR8" s="842"/>
      <c r="BS8" s="843"/>
      <c r="BT8" s="842"/>
      <c r="BU8" s="843"/>
      <c r="BV8" s="844"/>
      <c r="BW8" s="841" t="n">
        <v>6</v>
      </c>
      <c r="BX8" s="842" t="n">
        <v>8</v>
      </c>
      <c r="BY8" s="843" t="n">
        <v>8</v>
      </c>
      <c r="BZ8" s="842" t="n">
        <v>6</v>
      </c>
      <c r="CA8" s="843" t="n">
        <v>6</v>
      </c>
      <c r="CB8" s="844" t="n">
        <v>9</v>
      </c>
      <c r="CC8" s="841" t="n">
        <v>10</v>
      </c>
      <c r="CD8" s="842" t="n">
        <v>6</v>
      </c>
      <c r="CE8" s="843" t="n">
        <v>10</v>
      </c>
      <c r="CF8" s="842" t="n">
        <v>10</v>
      </c>
      <c r="CG8" s="843" t="n">
        <v>6</v>
      </c>
      <c r="CH8" s="845" t="n">
        <v>10</v>
      </c>
      <c r="CI8" s="844" t="n">
        <v>10</v>
      </c>
      <c r="CJ8" s="841" t="n">
        <v>1</v>
      </c>
      <c r="CK8" s="842" t="n">
        <v>8</v>
      </c>
      <c r="CL8" s="843" t="n">
        <v>8</v>
      </c>
      <c r="CM8" s="842" t="n">
        <v>2</v>
      </c>
      <c r="CN8" s="843" t="n">
        <v>6.5</v>
      </c>
      <c r="CO8" s="845" t="n">
        <v>6</v>
      </c>
      <c r="CP8" s="844"/>
      <c r="CQ8" s="841" t="n">
        <v>3</v>
      </c>
      <c r="CR8" s="842" t="n">
        <v>3</v>
      </c>
      <c r="CS8" s="843" t="n">
        <v>3</v>
      </c>
      <c r="CT8" s="842"/>
      <c r="CU8" s="843"/>
      <c r="CV8" s="844"/>
      <c r="CW8" s="841" t="n">
        <v>9</v>
      </c>
      <c r="CX8" s="842" t="n">
        <v>8</v>
      </c>
      <c r="CY8" s="843"/>
      <c r="CZ8" s="842"/>
      <c r="DA8" s="843"/>
      <c r="DB8" s="844"/>
      <c r="DC8" s="841" t="n">
        <v>8</v>
      </c>
      <c r="DD8" s="842" t="n">
        <v>6</v>
      </c>
      <c r="DE8" s="843" t="n">
        <v>6</v>
      </c>
      <c r="DF8" s="842"/>
      <c r="DG8" s="843"/>
      <c r="DH8" s="844"/>
      <c r="DI8" s="841" t="n">
        <v>8</v>
      </c>
      <c r="DJ8" s="842" t="n">
        <v>7</v>
      </c>
      <c r="DK8" s="843"/>
      <c r="DL8" s="842"/>
      <c r="DM8" s="843"/>
      <c r="DN8" s="844"/>
      <c r="DO8" s="841" t="n">
        <v>9</v>
      </c>
      <c r="DP8" s="842" t="n">
        <v>9</v>
      </c>
      <c r="DQ8" s="843" t="n">
        <v>2</v>
      </c>
      <c r="DR8" s="842" t="n">
        <v>3</v>
      </c>
      <c r="DS8" s="843" t="n">
        <v>9</v>
      </c>
      <c r="DT8" s="844" t="n">
        <v>3</v>
      </c>
      <c r="DU8" s="841" t="n">
        <v>5</v>
      </c>
      <c r="DV8" s="842" t="n">
        <v>5</v>
      </c>
      <c r="DW8" s="843" t="n">
        <v>6</v>
      </c>
      <c r="DX8" s="842"/>
      <c r="DY8" s="843"/>
      <c r="DZ8" s="844"/>
      <c r="EA8" s="841" t="n">
        <v>5.5</v>
      </c>
      <c r="EB8" s="842" t="n">
        <v>10</v>
      </c>
      <c r="EC8" s="843" t="n">
        <v>10</v>
      </c>
      <c r="ED8" s="842"/>
      <c r="EE8" s="843"/>
      <c r="EF8" s="844"/>
      <c r="EG8" s="841" t="n">
        <v>10</v>
      </c>
      <c r="EH8" s="842" t="n">
        <v>7</v>
      </c>
      <c r="EI8" s="843" t="n">
        <v>6</v>
      </c>
      <c r="EJ8" s="842" t="n">
        <v>7</v>
      </c>
      <c r="EK8" s="843"/>
      <c r="EL8" s="844"/>
      <c r="EM8" s="841" t="n">
        <v>8</v>
      </c>
      <c r="EN8" s="842" t="n">
        <v>8</v>
      </c>
      <c r="EO8" s="843"/>
      <c r="EP8" s="842"/>
      <c r="EQ8" s="843"/>
      <c r="ER8" s="844"/>
      <c r="ES8" s="841" t="n">
        <v>1</v>
      </c>
      <c r="ET8" s="842"/>
      <c r="EU8" s="843"/>
      <c r="EV8" s="842"/>
      <c r="EW8" s="843"/>
      <c r="EX8" s="844"/>
      <c r="EY8" s="841" t="n">
        <v>7</v>
      </c>
      <c r="EZ8" s="842" t="n">
        <v>7</v>
      </c>
      <c r="FA8" s="843" t="n">
        <v>7</v>
      </c>
      <c r="FB8" s="842" t="n">
        <v>7</v>
      </c>
      <c r="FC8" s="843"/>
      <c r="FD8" s="845"/>
      <c r="FE8" s="844"/>
      <c r="FF8" s="841" t="n">
        <v>10</v>
      </c>
      <c r="FG8" s="842" t="n">
        <v>10</v>
      </c>
      <c r="FH8" s="843" t="n">
        <v>10</v>
      </c>
      <c r="FI8" s="842" t="n">
        <v>10</v>
      </c>
      <c r="FJ8" s="843"/>
      <c r="FK8" s="845"/>
      <c r="FL8" s="844"/>
      <c r="FM8" s="841" t="n">
        <v>4</v>
      </c>
      <c r="FN8" s="842" t="n">
        <v>2</v>
      </c>
      <c r="FO8" s="843" t="n">
        <v>4</v>
      </c>
      <c r="FP8" s="842" t="n">
        <v>4</v>
      </c>
      <c r="FQ8" s="843" t="n">
        <v>1</v>
      </c>
      <c r="FR8" s="844"/>
      <c r="FS8" s="841" t="n">
        <v>10</v>
      </c>
      <c r="FT8" s="842" t="n">
        <v>10</v>
      </c>
      <c r="FU8" s="843" t="n">
        <v>10</v>
      </c>
      <c r="FV8" s="842" t="n">
        <v>10</v>
      </c>
      <c r="FW8" s="843"/>
      <c r="FX8" s="844"/>
      <c r="FY8" s="841" t="n">
        <v>6</v>
      </c>
      <c r="FZ8" s="842" t="n">
        <v>2</v>
      </c>
      <c r="GA8" s="843" t="n">
        <v>6</v>
      </c>
      <c r="GB8" s="842"/>
      <c r="GC8" s="843"/>
      <c r="GD8" s="844"/>
      <c r="GE8" s="841" t="n">
        <v>2</v>
      </c>
      <c r="GF8" s="842"/>
      <c r="GG8" s="843"/>
      <c r="GH8" s="842"/>
      <c r="GI8" s="843"/>
      <c r="GJ8" s="844"/>
      <c r="GK8" s="841" t="n">
        <v>7</v>
      </c>
      <c r="GL8" s="842" t="n">
        <v>7</v>
      </c>
      <c r="GM8" s="843"/>
      <c r="GN8" s="842"/>
      <c r="GO8" s="843"/>
      <c r="GP8" s="844"/>
      <c r="GQ8" s="841" t="n">
        <v>0</v>
      </c>
      <c r="GR8" s="846"/>
      <c r="GS8" s="847"/>
      <c r="GT8" s="846"/>
      <c r="GU8" s="847"/>
      <c r="GV8" s="848"/>
    </row>
    <row r="9" customFormat="false" ht="15" hidden="false" customHeight="true" outlineLevel="0" collapsed="false">
      <c r="A9" s="849" t="s">
        <v>542</v>
      </c>
      <c r="B9" s="849"/>
      <c r="C9" s="841"/>
      <c r="D9" s="842"/>
      <c r="E9" s="842"/>
      <c r="F9" s="842"/>
      <c r="G9" s="842"/>
      <c r="H9" s="844"/>
      <c r="I9" s="841"/>
      <c r="J9" s="842"/>
      <c r="K9" s="842"/>
      <c r="L9" s="842"/>
      <c r="M9" s="842"/>
      <c r="N9" s="844"/>
      <c r="O9" s="841"/>
      <c r="P9" s="842"/>
      <c r="Q9" s="842"/>
      <c r="R9" s="842"/>
      <c r="S9" s="842"/>
      <c r="T9" s="844"/>
      <c r="U9" s="841"/>
      <c r="V9" s="842"/>
      <c r="W9" s="842"/>
      <c r="X9" s="842"/>
      <c r="Y9" s="842"/>
      <c r="Z9" s="844"/>
      <c r="AA9" s="841"/>
      <c r="AB9" s="842"/>
      <c r="AC9" s="842"/>
      <c r="AD9" s="842"/>
      <c r="AE9" s="842"/>
      <c r="AF9" s="844"/>
      <c r="AG9" s="841"/>
      <c r="AH9" s="842"/>
      <c r="AI9" s="842"/>
      <c r="AJ9" s="842"/>
      <c r="AK9" s="842"/>
      <c r="AL9" s="844"/>
      <c r="AM9" s="841"/>
      <c r="AN9" s="842"/>
      <c r="AO9" s="842"/>
      <c r="AP9" s="842"/>
      <c r="AQ9" s="842"/>
      <c r="AR9" s="844"/>
      <c r="AS9" s="841"/>
      <c r="AT9" s="842"/>
      <c r="AU9" s="842"/>
      <c r="AV9" s="842"/>
      <c r="AW9" s="842"/>
      <c r="AX9" s="844"/>
      <c r="AY9" s="841"/>
      <c r="AZ9" s="842"/>
      <c r="BA9" s="842"/>
      <c r="BB9" s="842"/>
      <c r="BC9" s="842"/>
      <c r="BD9" s="844"/>
      <c r="BE9" s="841"/>
      <c r="BF9" s="842"/>
      <c r="BG9" s="842"/>
      <c r="BH9" s="842"/>
      <c r="BI9" s="842"/>
      <c r="BJ9" s="844"/>
      <c r="BK9" s="841"/>
      <c r="BL9" s="842"/>
      <c r="BM9" s="842"/>
      <c r="BN9" s="842"/>
      <c r="BO9" s="842"/>
      <c r="BP9" s="844"/>
      <c r="BQ9" s="841"/>
      <c r="BR9" s="842"/>
      <c r="BS9" s="842"/>
      <c r="BT9" s="842"/>
      <c r="BU9" s="842"/>
      <c r="BV9" s="844"/>
      <c r="BW9" s="841"/>
      <c r="BX9" s="842"/>
      <c r="BY9" s="842"/>
      <c r="BZ9" s="842"/>
      <c r="CA9" s="842"/>
      <c r="CB9" s="844"/>
      <c r="CC9" s="841"/>
      <c r="CD9" s="842"/>
      <c r="CE9" s="842"/>
      <c r="CF9" s="842"/>
      <c r="CG9" s="842"/>
      <c r="CH9" s="845"/>
      <c r="CI9" s="844"/>
      <c r="CJ9" s="841"/>
      <c r="CK9" s="842"/>
      <c r="CL9" s="842"/>
      <c r="CM9" s="842"/>
      <c r="CN9" s="842"/>
      <c r="CO9" s="845"/>
      <c r="CP9" s="844"/>
      <c r="CQ9" s="841"/>
      <c r="CR9" s="842"/>
      <c r="CS9" s="842"/>
      <c r="CT9" s="842"/>
      <c r="CU9" s="842"/>
      <c r="CV9" s="844"/>
      <c r="CW9" s="841"/>
      <c r="CX9" s="842"/>
      <c r="CY9" s="842"/>
      <c r="CZ9" s="842"/>
      <c r="DA9" s="842"/>
      <c r="DB9" s="844"/>
      <c r="DC9" s="841"/>
      <c r="DD9" s="842"/>
      <c r="DE9" s="842"/>
      <c r="DF9" s="842"/>
      <c r="DG9" s="842"/>
      <c r="DH9" s="844"/>
      <c r="DI9" s="841"/>
      <c r="DJ9" s="842"/>
      <c r="DK9" s="842"/>
      <c r="DL9" s="842"/>
      <c r="DM9" s="842"/>
      <c r="DN9" s="844"/>
      <c r="DO9" s="841"/>
      <c r="DP9" s="842"/>
      <c r="DQ9" s="842"/>
      <c r="DR9" s="842"/>
      <c r="DS9" s="842"/>
      <c r="DT9" s="844"/>
      <c r="DU9" s="841"/>
      <c r="DV9" s="842"/>
      <c r="DW9" s="842"/>
      <c r="DX9" s="842"/>
      <c r="DY9" s="842"/>
      <c r="DZ9" s="844"/>
      <c r="EA9" s="841"/>
      <c r="EB9" s="842"/>
      <c r="EC9" s="842"/>
      <c r="ED9" s="842"/>
      <c r="EE9" s="842"/>
      <c r="EF9" s="844"/>
      <c r="EG9" s="841"/>
      <c r="EH9" s="842"/>
      <c r="EI9" s="842"/>
      <c r="EJ9" s="842"/>
      <c r="EK9" s="842"/>
      <c r="EL9" s="844"/>
      <c r="EM9" s="841"/>
      <c r="EN9" s="842"/>
      <c r="EO9" s="842"/>
      <c r="EP9" s="842"/>
      <c r="EQ9" s="842"/>
      <c r="ER9" s="844"/>
      <c r="ES9" s="841"/>
      <c r="ET9" s="842"/>
      <c r="EU9" s="842"/>
      <c r="EV9" s="842"/>
      <c r="EW9" s="842"/>
      <c r="EX9" s="844"/>
      <c r="EY9" s="841"/>
      <c r="EZ9" s="842"/>
      <c r="FA9" s="842"/>
      <c r="FB9" s="842"/>
      <c r="FC9" s="842"/>
      <c r="FD9" s="845"/>
      <c r="FE9" s="844"/>
      <c r="FF9" s="841"/>
      <c r="FG9" s="842"/>
      <c r="FH9" s="842"/>
      <c r="FI9" s="842"/>
      <c r="FJ9" s="842"/>
      <c r="FK9" s="845"/>
      <c r="FL9" s="844"/>
      <c r="FM9" s="841"/>
      <c r="FN9" s="842"/>
      <c r="FO9" s="842"/>
      <c r="FP9" s="842"/>
      <c r="FQ9" s="842"/>
      <c r="FR9" s="844"/>
      <c r="FS9" s="841"/>
      <c r="FT9" s="842"/>
      <c r="FU9" s="842"/>
      <c r="FV9" s="842"/>
      <c r="FW9" s="842"/>
      <c r="FX9" s="844"/>
      <c r="FY9" s="841"/>
      <c r="FZ9" s="842"/>
      <c r="GA9" s="842"/>
      <c r="GB9" s="842"/>
      <c r="GC9" s="842"/>
      <c r="GD9" s="844"/>
      <c r="GE9" s="841"/>
      <c r="GF9" s="842"/>
      <c r="GG9" s="842"/>
      <c r="GH9" s="842"/>
      <c r="GI9" s="842"/>
      <c r="GJ9" s="844"/>
      <c r="GK9" s="841"/>
      <c r="GL9" s="842"/>
      <c r="GM9" s="842"/>
      <c r="GN9" s="842"/>
      <c r="GO9" s="842"/>
      <c r="GP9" s="844"/>
      <c r="GQ9" s="841"/>
      <c r="GR9" s="846"/>
      <c r="GS9" s="846"/>
      <c r="GT9" s="846"/>
      <c r="GU9" s="846"/>
      <c r="GV9" s="848"/>
    </row>
    <row r="10" customFormat="false" ht="15.75" hidden="false" customHeight="false" outlineLevel="0" collapsed="false">
      <c r="A10" s="850" t="s">
        <v>543</v>
      </c>
      <c r="B10" s="851" t="s">
        <v>544</v>
      </c>
      <c r="C10" s="852" t="n">
        <f aca="false">'Àmbit Lingüístic M.H.'!D6</f>
        <v>4</v>
      </c>
      <c r="D10" s="853" t="n">
        <f aca="false">'Àmbit Lingüístic M.H.'!E6</f>
        <v>3.5</v>
      </c>
      <c r="E10" s="853" t="n">
        <f aca="false">'Àmbit Lingüístic M.H.'!F6</f>
        <v>3.5</v>
      </c>
      <c r="F10" s="853" t="n">
        <f aca="false">'Àmbit Lingüístic M.H.'!G6</f>
        <v>6</v>
      </c>
      <c r="G10" s="853" t="n">
        <f aca="false">'Àmbit Lingüístic M.H.'!H6</f>
        <v>3.5</v>
      </c>
      <c r="H10" s="853" t="n">
        <f aca="false">'Àmbit Lingüístic M.H.'!I6</f>
        <v>4</v>
      </c>
      <c r="I10" s="853" t="n">
        <f aca="false">'Àmbit Lingüístic M.H.'!J6</f>
        <v>10</v>
      </c>
      <c r="J10" s="853" t="n">
        <f aca="false">'Àmbit Lingüístic M.H.'!K6</f>
        <v>10</v>
      </c>
      <c r="K10" s="853" t="n">
        <f aca="false">'Àmbit Lingüístic M.H.'!L6</f>
        <v>10</v>
      </c>
      <c r="L10" s="853" t="n">
        <f aca="false">'Àmbit Lingüístic M.H.'!M6</f>
        <v>10</v>
      </c>
      <c r="M10" s="853" t="n">
        <f aca="false">'Àmbit Lingüístic M.H.'!N6</f>
        <v>10</v>
      </c>
      <c r="N10" s="853" t="n">
        <f aca="false">'Àmbit Lingüístic M.H.'!O6</f>
        <v>10</v>
      </c>
      <c r="O10" s="853" t="n">
        <f aca="false">'Àmbit Lingüístic M.H.'!P6</f>
        <v>5.5</v>
      </c>
      <c r="P10" s="853" t="n">
        <f aca="false">'Àmbit Lingüístic M.H.'!Q6</f>
        <v>5.5</v>
      </c>
      <c r="Q10" s="853" t="e">
        <f aca="false">'Àmbit Lingüístic M.H.'!R6</f>
        <v>#DIV/0!</v>
      </c>
      <c r="R10" s="853" t="e">
        <f aca="false">'Àmbit Lingüístic M.H.'!S6</f>
        <v>#DIV/0!</v>
      </c>
      <c r="S10" s="853" t="e">
        <f aca="false">'Àmbit Lingüístic M.H.'!T6</f>
        <v>#DIV/0!</v>
      </c>
      <c r="T10" s="853" t="e">
        <f aca="false">'Àmbit Lingüístic M.H.'!U6</f>
        <v>#DIV/0!</v>
      </c>
      <c r="U10" s="854"/>
      <c r="V10" s="854"/>
      <c r="W10" s="853" t="e">
        <f aca="false">'Àmbit Lingüístic M.H.'!X6</f>
        <v>#DIV/0!</v>
      </c>
      <c r="X10" s="853" t="e">
        <f aca="false">'Àmbit Lingüístic M.H.'!Y6</f>
        <v>#DIV/0!</v>
      </c>
      <c r="Y10" s="853" t="e">
        <f aca="false">'Àmbit Lingüístic M.H.'!Z6</f>
        <v>#DIV/0!</v>
      </c>
      <c r="Z10" s="853" t="e">
        <f aca="false">'Àmbit Lingüístic M.H.'!AA6</f>
        <v>#DIV/0!</v>
      </c>
      <c r="AA10" s="854"/>
      <c r="AB10" s="853" t="e">
        <f aca="false">'Àmbit Lingüístic M.H.'!AC6</f>
        <v>#DIV/0!</v>
      </c>
      <c r="AC10" s="853" t="e">
        <f aca="false">'Àmbit Lingüístic M.H.'!AD6</f>
        <v>#DIV/0!</v>
      </c>
      <c r="AD10" s="853" t="e">
        <f aca="false">'Àmbit Lingüístic M.H.'!AE6</f>
        <v>#DIV/0!</v>
      </c>
      <c r="AE10" s="853" t="e">
        <f aca="false">'Àmbit Lingüístic M.H.'!AF6</f>
        <v>#DIV/0!</v>
      </c>
      <c r="AF10" s="853" t="e">
        <f aca="false">'Àmbit Lingüístic M.H.'!AG6</f>
        <v>#DIV/0!</v>
      </c>
      <c r="AG10" s="853" t="n">
        <f aca="false">'Àmbit Lingüístic M.H.'!AH6</f>
        <v>10</v>
      </c>
      <c r="AH10" s="853" t="n">
        <f aca="false">'Àmbit Lingüístic M.H.'!AI6</f>
        <v>10</v>
      </c>
      <c r="AI10" s="853" t="n">
        <f aca="false">'Àmbit Lingüístic M.H.'!AJ6</f>
        <v>10</v>
      </c>
      <c r="AJ10" s="853" t="n">
        <f aca="false">'Àmbit Lingüístic M.H.'!AK6</f>
        <v>10</v>
      </c>
      <c r="AK10" s="853" t="n">
        <f aca="false">'Àmbit Lingüístic M.H.'!AL6</f>
        <v>10</v>
      </c>
      <c r="AL10" s="853" t="e">
        <f aca="false">'Àmbit Lingüístic M.H.'!AM6</f>
        <v>#DIV/0!</v>
      </c>
      <c r="AM10" s="854"/>
      <c r="AN10" s="854"/>
      <c r="AO10" s="853" t="e">
        <f aca="false">'Àmbit Lingüístic M.H.'!AP6</f>
        <v>#DIV/0!</v>
      </c>
      <c r="AP10" s="853" t="e">
        <f aca="false">'Àmbit Lingüístic M.H.'!AQ6</f>
        <v>#DIV/0!</v>
      </c>
      <c r="AQ10" s="853" t="e">
        <f aca="false">'Àmbit Lingüístic M.H.'!AR6</f>
        <v>#DIV/0!</v>
      </c>
      <c r="AR10" s="853" t="e">
        <f aca="false">'Àmbit Lingüístic M.H.'!AS6</f>
        <v>#DIV/0!</v>
      </c>
      <c r="AS10" s="853" t="n">
        <f aca="false">'Àmbit Lingüístic M.H.'!AT6</f>
        <v>10</v>
      </c>
      <c r="AT10" s="853" t="n">
        <f aca="false">'Àmbit Lingüístic M.H.'!AU6</f>
        <v>10</v>
      </c>
      <c r="AU10" s="853" t="n">
        <f aca="false">'Àmbit Lingüístic M.H.'!AV6</f>
        <v>10</v>
      </c>
      <c r="AV10" s="853" t="e">
        <f aca="false">'Àmbit Lingüístic M.H.'!AW6</f>
        <v>#DIV/0!</v>
      </c>
      <c r="AW10" s="853" t="e">
        <f aca="false">'Àmbit Lingüístic M.H.'!AX6</f>
        <v>#DIV/0!</v>
      </c>
      <c r="AX10" s="853" t="e">
        <f aca="false">'Àmbit Lingüístic M.H.'!AY6</f>
        <v>#DIV/0!</v>
      </c>
      <c r="AY10" s="854"/>
      <c r="AZ10" s="854"/>
      <c r="BA10" s="854"/>
      <c r="BB10" s="854"/>
      <c r="BC10" s="853" t="e">
        <f aca="false">'Àmbit Lingüístic M.H.'!BD6</f>
        <v>#DIV/0!</v>
      </c>
      <c r="BD10" s="853" t="e">
        <f aca="false">'Àmbit Lingüístic M.H.'!BE6</f>
        <v>#DIV/0!</v>
      </c>
      <c r="BE10" s="854"/>
      <c r="BF10" s="854"/>
      <c r="BG10" s="853" t="e">
        <f aca="false">'Àmbit Lingüístic M.H.'!BH6</f>
        <v>#DIV/0!</v>
      </c>
      <c r="BH10" s="853" t="e">
        <f aca="false">'Àmbit Lingüístic M.H.'!BI6</f>
        <v>#DIV/0!</v>
      </c>
      <c r="BI10" s="853" t="e">
        <f aca="false">'Àmbit Lingüístic M.H.'!BJ6</f>
        <v>#DIV/0!</v>
      </c>
      <c r="BJ10" s="853" t="e">
        <f aca="false">'Àmbit Lingüístic M.H.'!BK6</f>
        <v>#DIV/0!</v>
      </c>
      <c r="BK10" s="853" t="n">
        <f aca="false">'Àmbit Lingüístic M.H.'!BL6</f>
        <v>9</v>
      </c>
      <c r="BL10" s="853" t="n">
        <f aca="false">'Àmbit Lingüístic M.H.'!BM6</f>
        <v>9</v>
      </c>
      <c r="BM10" s="853" t="n">
        <f aca="false">'Àmbit Lingüístic M.H.'!BN6</f>
        <v>10</v>
      </c>
      <c r="BN10" s="853" t="n">
        <f aca="false">'Àmbit Lingüístic M.H.'!BO6</f>
        <v>10</v>
      </c>
      <c r="BO10" s="853" t="n">
        <f aca="false">'Àmbit Lingüístic M.H.'!BP6</f>
        <v>10</v>
      </c>
      <c r="BP10" s="853" t="e">
        <f aca="false">'Àmbit Lingüístic M.H.'!BQ6</f>
        <v>#DIV/0!</v>
      </c>
      <c r="BQ10" s="853" t="n">
        <f aca="false">'Àmbit Lingüístic M.H.'!BR6</f>
        <v>7.5</v>
      </c>
      <c r="BR10" s="853" t="e">
        <f aca="false">'Àmbit Lingüístic M.H.'!BS6</f>
        <v>#DIV/0!</v>
      </c>
      <c r="BS10" s="853" t="e">
        <f aca="false">'Àmbit Lingüístic M.H.'!BT6</f>
        <v>#DIV/0!</v>
      </c>
      <c r="BT10" s="853" t="e">
        <f aca="false">'Àmbit Lingüístic M.H.'!BU6</f>
        <v>#DIV/0!</v>
      </c>
      <c r="BU10" s="853" t="e">
        <f aca="false">'Àmbit Lingüístic M.H.'!BV6</f>
        <v>#DIV/0!</v>
      </c>
      <c r="BV10" s="853" t="e">
        <f aca="false">'Àmbit Lingüístic M.H.'!BW6</f>
        <v>#DIV/0!</v>
      </c>
      <c r="BW10" s="853" t="n">
        <f aca="false">'Àmbit Lingüístic M.H.'!BX6</f>
        <v>8.5</v>
      </c>
      <c r="BX10" s="853" t="n">
        <f aca="false">'Àmbit Lingüístic M.H.'!BY6</f>
        <v>8.5</v>
      </c>
      <c r="BY10" s="853" t="n">
        <f aca="false">'Àmbit Lingüístic M.H.'!BZ6</f>
        <v>8.5</v>
      </c>
      <c r="BZ10" s="853" t="n">
        <f aca="false">'Àmbit Lingüístic M.H.'!CA6</f>
        <v>8.5</v>
      </c>
      <c r="CA10" s="853" t="n">
        <f aca="false">'Àmbit Lingüístic M.H.'!CB6</f>
        <v>8.5</v>
      </c>
      <c r="CB10" s="853" t="n">
        <f aca="false">'Àmbit Lingüístic M.H.'!CC6</f>
        <v>8.5</v>
      </c>
      <c r="CC10" s="854"/>
      <c r="CD10" s="854"/>
      <c r="CE10" s="854"/>
      <c r="CF10" s="854"/>
      <c r="CG10" s="854"/>
      <c r="CH10" s="854"/>
      <c r="CI10" s="854"/>
      <c r="CJ10" s="854"/>
      <c r="CK10" s="854"/>
      <c r="CL10" s="854"/>
      <c r="CM10" s="854"/>
      <c r="CN10" s="854"/>
      <c r="CO10" s="854"/>
      <c r="CP10" s="853" t="e">
        <f aca="false">'Àmbit Lingüístic M.H.'!CQ6</f>
        <v>#DIV/0!</v>
      </c>
      <c r="CQ10" s="854"/>
      <c r="CR10" s="854"/>
      <c r="CS10" s="854"/>
      <c r="CT10" s="853" t="e">
        <f aca="false">'Àmbit Lingüístic M.H.'!CU6</f>
        <v>#DIV/0!</v>
      </c>
      <c r="CU10" s="853" t="e">
        <f aca="false">'Àmbit Lingüístic M.H.'!CV6</f>
        <v>#DIV/0!</v>
      </c>
      <c r="CV10" s="853" t="e">
        <f aca="false">'Àmbit Lingüístic M.H.'!CW6</f>
        <v>#DIV/0!</v>
      </c>
      <c r="CW10" s="853" t="n">
        <f aca="false">'Àmbit Lingüístic M.H.'!CX6</f>
        <v>8.5</v>
      </c>
      <c r="CX10" s="853" t="n">
        <f aca="false">'Àmbit Lingüístic M.H.'!CY6</f>
        <v>8.5</v>
      </c>
      <c r="CY10" s="853" t="e">
        <f aca="false">'Àmbit Lingüístic M.H.'!CZ6</f>
        <v>#DIV/0!</v>
      </c>
      <c r="CZ10" s="853" t="e">
        <f aca="false">'Àmbit Lingüístic M.H.'!DA6</f>
        <v>#DIV/0!</v>
      </c>
      <c r="DA10" s="853" t="e">
        <f aca="false">'Àmbit Lingüístic M.H.'!DB6</f>
        <v>#DIV/0!</v>
      </c>
      <c r="DB10" s="853" t="e">
        <f aca="false">'Àmbit Lingüístic M.H.'!DC6</f>
        <v>#DIV/0!</v>
      </c>
      <c r="DC10" s="854"/>
      <c r="DD10" s="854"/>
      <c r="DE10" s="854"/>
      <c r="DF10" s="853" t="e">
        <f aca="false">'Àmbit Lingüístic M.H.'!DG6</f>
        <v>#DIV/0!</v>
      </c>
      <c r="DG10" s="853" t="e">
        <f aca="false">'Àmbit Lingüístic M.H.'!DH6</f>
        <v>#DIV/0!</v>
      </c>
      <c r="DH10" s="853" t="e">
        <f aca="false">'Àmbit Lingüístic M.H.'!DI6</f>
        <v>#DIV/0!</v>
      </c>
      <c r="DI10" s="853" t="n">
        <f aca="false">'Àmbit Lingüístic M.H.'!DJ6</f>
        <v>6</v>
      </c>
      <c r="DJ10" s="853" t="n">
        <f aca="false">'Àmbit Lingüístic M.H.'!DK6</f>
        <v>6</v>
      </c>
      <c r="DK10" s="853" t="e">
        <f aca="false">'Àmbit Lingüístic M.H.'!DL6</f>
        <v>#DIV/0!</v>
      </c>
      <c r="DL10" s="853" t="e">
        <f aca="false">'Àmbit Lingüístic M.H.'!DM6</f>
        <v>#DIV/0!</v>
      </c>
      <c r="DM10" s="853" t="e">
        <f aca="false">'Àmbit Lingüístic M.H.'!DN6</f>
        <v>#DIV/0!</v>
      </c>
      <c r="DN10" s="853" t="e">
        <f aca="false">'Àmbit Lingüístic M.H.'!DO6</f>
        <v>#DIV/0!</v>
      </c>
      <c r="DO10" s="854"/>
      <c r="DP10" s="854"/>
      <c r="DQ10" s="854"/>
      <c r="DR10" s="854"/>
      <c r="DS10" s="854"/>
      <c r="DT10" s="854"/>
      <c r="DU10" s="854"/>
      <c r="DV10" s="854"/>
      <c r="DW10" s="854"/>
      <c r="DX10" s="853" t="e">
        <f aca="false">'Àmbit Lingüístic M.H.'!DY6</f>
        <v>#DIV/0!</v>
      </c>
      <c r="DY10" s="853" t="e">
        <f aca="false">'Àmbit Lingüístic M.H.'!DZ6</f>
        <v>#DIV/0!</v>
      </c>
      <c r="DZ10" s="853" t="e">
        <f aca="false">'Àmbit Lingüístic M.H.'!EA6</f>
        <v>#DIV/0!</v>
      </c>
      <c r="EA10" s="853" t="n">
        <f aca="false">'Àmbit Lingüístic M.H.'!EB6</f>
        <v>7.5</v>
      </c>
      <c r="EB10" s="853" t="n">
        <f aca="false">'Àmbit Lingüístic M.H.'!EC6</f>
        <v>8.5</v>
      </c>
      <c r="EC10" s="853" t="n">
        <f aca="false">'Àmbit Lingüístic M.H.'!ED6</f>
        <v>8.5</v>
      </c>
      <c r="ED10" s="853" t="e">
        <f aca="false">'Àmbit Lingüístic M.H.'!EE6</f>
        <v>#DIV/0!</v>
      </c>
      <c r="EE10" s="853" t="e">
        <f aca="false">'Àmbit Lingüístic M.H.'!EF6</f>
        <v>#DIV/0!</v>
      </c>
      <c r="EF10" s="853" t="e">
        <f aca="false">'Àmbit Lingüístic M.H.'!EG6</f>
        <v>#DIV/0!</v>
      </c>
      <c r="EG10" s="853" t="n">
        <f aca="false">'Àmbit Lingüístic M.H.'!EH6</f>
        <v>8</v>
      </c>
      <c r="EH10" s="853" t="n">
        <f aca="false">'Àmbit Lingüístic M.H.'!EI6</f>
        <v>8</v>
      </c>
      <c r="EI10" s="853" t="n">
        <f aca="false">'Àmbit Lingüístic M.H.'!EJ6</f>
        <v>8</v>
      </c>
      <c r="EJ10" s="853" t="n">
        <f aca="false">'Àmbit Lingüístic M.H.'!EK6</f>
        <v>8</v>
      </c>
      <c r="EK10" s="853" t="e">
        <f aca="false">'Àmbit Lingüístic M.H.'!EL6</f>
        <v>#DIV/0!</v>
      </c>
      <c r="EL10" s="853" t="e">
        <f aca="false">'Àmbit Lingüístic M.H.'!EM6</f>
        <v>#DIV/0!</v>
      </c>
      <c r="EM10" s="853" t="n">
        <f aca="false">'Àmbit Lingüístic M.H.'!EN6</f>
        <v>8.5</v>
      </c>
      <c r="EN10" s="853" t="n">
        <f aca="false">'Àmbit Lingüístic M.H.'!EO6</f>
        <v>8.5</v>
      </c>
      <c r="EO10" s="853" t="e">
        <f aca="false">'Àmbit Lingüístic M.H.'!EP6</f>
        <v>#DIV/0!</v>
      </c>
      <c r="EP10" s="853" t="e">
        <f aca="false">'Àmbit Lingüístic M.H.'!EQ6</f>
        <v>#DIV/0!</v>
      </c>
      <c r="EQ10" s="853" t="e">
        <f aca="false">'Àmbit Lingüístic M.H.'!ER6</f>
        <v>#DIV/0!</v>
      </c>
      <c r="ER10" s="853" t="e">
        <f aca="false">'Àmbit Lingüístic M.H.'!ES6</f>
        <v>#DIV/0!</v>
      </c>
      <c r="ES10" s="854"/>
      <c r="ET10" s="853" t="e">
        <f aca="false">'Àmbit Lingüístic M.H.'!EU6</f>
        <v>#DIV/0!</v>
      </c>
      <c r="EU10" s="853" t="e">
        <f aca="false">'Àmbit Lingüístic M.H.'!EV6</f>
        <v>#DIV/0!</v>
      </c>
      <c r="EV10" s="853" t="e">
        <f aca="false">'Àmbit Lingüístic M.H.'!EW6</f>
        <v>#DIV/0!</v>
      </c>
      <c r="EW10" s="853" t="e">
        <f aca="false">'Àmbit Lingüístic M.H.'!EX6</f>
        <v>#DIV/0!</v>
      </c>
      <c r="EX10" s="853" t="e">
        <f aca="false">'Àmbit Lingüístic M.H.'!EY6</f>
        <v>#DIV/0!</v>
      </c>
      <c r="EY10" s="853" t="n">
        <f aca="false">'Àmbit Lingüístic M.H.'!EZ6</f>
        <v>7.5</v>
      </c>
      <c r="EZ10" s="853" t="n">
        <f aca="false">'Àmbit Lingüístic M.H.'!FA6</f>
        <v>7.5</v>
      </c>
      <c r="FA10" s="853" t="n">
        <f aca="false">'Àmbit Lingüístic M.H.'!FB6</f>
        <v>7.5</v>
      </c>
      <c r="FB10" s="853" t="n">
        <f aca="false">'Àmbit Lingüístic M.H.'!FC6</f>
        <v>7.5</v>
      </c>
      <c r="FC10" s="853" t="e">
        <f aca="false">'Àmbit Lingüístic M.H.'!FD6</f>
        <v>#DIV/0!</v>
      </c>
      <c r="FD10" s="853" t="e">
        <f aca="false">'Àmbit Lingüístic M.H.'!FE6</f>
        <v>#DIV/0!</v>
      </c>
      <c r="FE10" s="853" t="e">
        <f aca="false">'Àmbit Lingüístic M.H.'!FF6</f>
        <v>#DIV/0!</v>
      </c>
      <c r="FF10" s="854"/>
      <c r="FG10" s="854"/>
      <c r="FH10" s="854"/>
      <c r="FI10" s="854"/>
      <c r="FJ10" s="853" t="e">
        <f aca="false">'Àmbit Lingüístic M.H.'!FK6</f>
        <v>#DIV/0!</v>
      </c>
      <c r="FK10" s="853" t="e">
        <f aca="false">'Àmbit Lingüístic M.H.'!FL6</f>
        <v>#DIV/0!</v>
      </c>
      <c r="FL10" s="853" t="e">
        <f aca="false">'Àmbit Lingüístic M.H.'!FM6</f>
        <v>#DIV/0!</v>
      </c>
      <c r="FM10" s="854"/>
      <c r="FN10" s="854"/>
      <c r="FO10" s="854"/>
      <c r="FP10" s="854"/>
      <c r="FQ10" s="854"/>
      <c r="FR10" s="853" t="e">
        <f aca="false">'Àmbit Lingüístic M.H.'!FS6</f>
        <v>#DIV/0!</v>
      </c>
      <c r="FS10" s="853" t="n">
        <f aca="false">'Àmbit Lingüístic M.H.'!FT6</f>
        <v>8.75</v>
      </c>
      <c r="FT10" s="853" t="n">
        <f aca="false">'Àmbit Lingüístic M.H.'!FU6</f>
        <v>8.75</v>
      </c>
      <c r="FU10" s="853" t="n">
        <f aca="false">'Àmbit Lingüístic M.H.'!FV6</f>
        <v>8.75</v>
      </c>
      <c r="FV10" s="853" t="n">
        <f aca="false">'Àmbit Lingüístic M.H.'!FW6</f>
        <v>8.75</v>
      </c>
      <c r="FW10" s="853" t="e">
        <f aca="false">'Àmbit Lingüístic M.H.'!FX6</f>
        <v>#DIV/0!</v>
      </c>
      <c r="FX10" s="853" t="e">
        <f aca="false">'Àmbit Lingüístic M.H.'!FY6</f>
        <v>#DIV/0!</v>
      </c>
      <c r="FY10" s="854"/>
      <c r="FZ10" s="854"/>
      <c r="GA10" s="854"/>
      <c r="GB10" s="854"/>
      <c r="GC10" s="854"/>
      <c r="GD10" s="854"/>
      <c r="GE10" s="854"/>
      <c r="GF10" s="854"/>
      <c r="GG10" s="854"/>
      <c r="GH10" s="854"/>
      <c r="GI10" s="854"/>
      <c r="GJ10" s="854"/>
      <c r="GK10" s="854"/>
      <c r="GL10" s="854"/>
      <c r="GM10" s="853" t="e">
        <f aca="false">'Àmbit Lingüístic M.H.'!GN6</f>
        <v>#DIV/0!</v>
      </c>
      <c r="GN10" s="853" t="e">
        <f aca="false">'Àmbit Lingüístic M.H.'!GO6</f>
        <v>#DIV/0!</v>
      </c>
      <c r="GO10" s="853" t="e">
        <f aca="false">'Àmbit Lingüístic M.H.'!GP6</f>
        <v>#DIV/0!</v>
      </c>
      <c r="GP10" s="853" t="e">
        <f aca="false">'Àmbit Lingüístic M.H.'!GQ6</f>
        <v>#DIV/0!</v>
      </c>
      <c r="GQ10" s="855" t="e">
        <f aca="false">'Àmbit Lingüístic M.H.'!GR6</f>
        <v>#DIV/0!</v>
      </c>
      <c r="GR10" s="856" t="e">
        <f aca="false">'Àmbit Lingüístic M.H.'!GS6</f>
        <v>#DIV/0!</v>
      </c>
      <c r="GS10" s="857" t="e">
        <f aca="false">'Àmbit Lingüístic M.H.'!GT6</f>
        <v>#DIV/0!</v>
      </c>
      <c r="GT10" s="857" t="e">
        <f aca="false">'Àmbit Lingüístic M.H.'!GU6</f>
        <v>#DIV/0!</v>
      </c>
      <c r="GU10" s="857" t="e">
        <f aca="false">'Àmbit Lingüístic M.H.'!GV6</f>
        <v>#DIV/0!</v>
      </c>
      <c r="GV10" s="857" t="e">
        <f aca="false">'Àmbit Lingüístic M.H.'!GW6</f>
        <v>#DIV/0!</v>
      </c>
    </row>
    <row r="11" customFormat="false" ht="15.75" hidden="false" customHeight="false" outlineLevel="0" collapsed="false">
      <c r="A11" s="850"/>
      <c r="B11" s="858" t="s">
        <v>545</v>
      </c>
      <c r="C11" s="859"/>
      <c r="D11" s="860"/>
      <c r="E11" s="860"/>
      <c r="F11" s="860"/>
      <c r="G11" s="860"/>
      <c r="H11" s="860"/>
      <c r="I11" s="860"/>
      <c r="J11" s="860"/>
      <c r="K11" s="860"/>
      <c r="L11" s="860"/>
      <c r="M11" s="860"/>
      <c r="N11" s="861"/>
      <c r="O11" s="860"/>
      <c r="P11" s="860"/>
      <c r="Q11" s="862" t="e">
        <f aca="false">'Àmbit Social M.H.'!R6</f>
        <v>#DIV/0!</v>
      </c>
      <c r="R11" s="862" t="e">
        <f aca="false">'Àmbit Social M.H.'!S6</f>
        <v>#DIV/0!</v>
      </c>
      <c r="S11" s="862" t="e">
        <f aca="false">'Àmbit Social M.H.'!T6</f>
        <v>#DIV/0!</v>
      </c>
      <c r="T11" s="862" t="e">
        <f aca="false">'Àmbit Social M.H.'!U6</f>
        <v>#DIV/0!</v>
      </c>
      <c r="U11" s="862" t="n">
        <f aca="false">'Àmbit Social M.H.'!V6</f>
        <v>10</v>
      </c>
      <c r="V11" s="862" t="n">
        <f aca="false">'Àmbit Social M.H.'!W6</f>
        <v>10</v>
      </c>
      <c r="W11" s="862" t="e">
        <f aca="false">'Àmbit Social M.H.'!X6</f>
        <v>#DIV/0!</v>
      </c>
      <c r="X11" s="862" t="e">
        <f aca="false">'Àmbit Social M.H.'!Y6</f>
        <v>#DIV/0!</v>
      </c>
      <c r="Y11" s="862" t="e">
        <f aca="false">'Àmbit Social M.H.'!Z6</f>
        <v>#DIV/0!</v>
      </c>
      <c r="Z11" s="863" t="e">
        <f aca="false">'Àmbit Social M.H.'!AA6</f>
        <v>#DIV/0!</v>
      </c>
      <c r="AA11" s="862" t="n">
        <f aca="false">'Àmbit Social M.H.'!AB6</f>
        <v>9.5</v>
      </c>
      <c r="AB11" s="862" t="e">
        <f aca="false">'Àmbit Social M.H.'!AC6</f>
        <v>#DIV/0!</v>
      </c>
      <c r="AC11" s="862" t="e">
        <f aca="false">'Àmbit Social M.H.'!AD6</f>
        <v>#DIV/0!</v>
      </c>
      <c r="AD11" s="862" t="e">
        <f aca="false">'Àmbit Social M.H.'!AE6</f>
        <v>#DIV/0!</v>
      </c>
      <c r="AE11" s="862" t="e">
        <f aca="false">'Àmbit Social M.H.'!AF6</f>
        <v>#DIV/0!</v>
      </c>
      <c r="AF11" s="862" t="e">
        <f aca="false">'Àmbit Social M.H.'!AG6</f>
        <v>#DIV/0!</v>
      </c>
      <c r="AG11" s="860"/>
      <c r="AH11" s="860"/>
      <c r="AI11" s="860"/>
      <c r="AJ11" s="860"/>
      <c r="AK11" s="860"/>
      <c r="AL11" s="863" t="e">
        <f aca="false">'Àmbit Social M.H.'!AM6</f>
        <v>#DIV/0!</v>
      </c>
      <c r="AM11" s="862" t="n">
        <f aca="false">'Àmbit Social M.H.'!AN6</f>
        <v>8.5</v>
      </c>
      <c r="AN11" s="862" t="n">
        <f aca="false">'Àmbit Social M.H.'!AO6</f>
        <v>8.5</v>
      </c>
      <c r="AO11" s="862" t="e">
        <f aca="false">'Àmbit Social M.H.'!AP6</f>
        <v>#DIV/0!</v>
      </c>
      <c r="AP11" s="862" t="e">
        <f aca="false">'Àmbit Social M.H.'!AQ6</f>
        <v>#DIV/0!</v>
      </c>
      <c r="AQ11" s="862" t="e">
        <f aca="false">'Àmbit Social M.H.'!AR6</f>
        <v>#DIV/0!</v>
      </c>
      <c r="AR11" s="862" t="e">
        <f aca="false">'Àmbit Social M.H.'!AS6</f>
        <v>#DIV/0!</v>
      </c>
      <c r="AS11" s="860"/>
      <c r="AT11" s="860"/>
      <c r="AU11" s="860"/>
      <c r="AV11" s="862" t="e">
        <f aca="false">'Àmbit Social M.H.'!AW6</f>
        <v>#DIV/0!</v>
      </c>
      <c r="AW11" s="862" t="e">
        <f aca="false">'Àmbit Social M.H.'!AX6</f>
        <v>#DIV/0!</v>
      </c>
      <c r="AX11" s="863" t="e">
        <f aca="false">'Àmbit Social M.H.'!AY6</f>
        <v>#DIV/0!</v>
      </c>
      <c r="AY11" s="862" t="n">
        <f aca="false">'Àmbit Social M.H.'!AZ6</f>
        <v>6</v>
      </c>
      <c r="AZ11" s="862" t="n">
        <f aca="false">'Àmbit Social M.H.'!BA6</f>
        <v>6</v>
      </c>
      <c r="BA11" s="862" t="n">
        <f aca="false">'Àmbit Social M.H.'!BB6</f>
        <v>6</v>
      </c>
      <c r="BB11" s="862" t="n">
        <f aca="false">'Àmbit Social M.H.'!BC6</f>
        <v>5.5</v>
      </c>
      <c r="BC11" s="862" t="e">
        <f aca="false">'Àmbit Social M.H.'!BD6</f>
        <v>#DIV/0!</v>
      </c>
      <c r="BD11" s="862" t="e">
        <f aca="false">'Àmbit Social M.H.'!BE6</f>
        <v>#DIV/0!</v>
      </c>
      <c r="BE11" s="862" t="n">
        <f aca="false">'Àmbit Social M.H.'!BF6</f>
        <v>10</v>
      </c>
      <c r="BF11" s="862" t="n">
        <f aca="false">'Àmbit Social M.H.'!BG6</f>
        <v>10</v>
      </c>
      <c r="BG11" s="862" t="e">
        <f aca="false">'Àmbit Social M.H.'!BH6</f>
        <v>#DIV/0!</v>
      </c>
      <c r="BH11" s="862" t="e">
        <f aca="false">'Àmbit Social M.H.'!BI6</f>
        <v>#DIV/0!</v>
      </c>
      <c r="BI11" s="862" t="e">
        <f aca="false">'Àmbit Social M.H.'!BJ6</f>
        <v>#DIV/0!</v>
      </c>
      <c r="BJ11" s="863" t="e">
        <f aca="false">'Àmbit Social M.H.'!BK6</f>
        <v>#DIV/0!</v>
      </c>
      <c r="BK11" s="860"/>
      <c r="BL11" s="860"/>
      <c r="BM11" s="860"/>
      <c r="BN11" s="860"/>
      <c r="BO11" s="860"/>
      <c r="BP11" s="860"/>
      <c r="BQ11" s="860"/>
      <c r="BR11" s="860"/>
      <c r="BS11" s="860"/>
      <c r="BT11" s="860"/>
      <c r="BU11" s="860"/>
      <c r="BV11" s="861"/>
      <c r="BW11" s="860"/>
      <c r="BX11" s="860"/>
      <c r="BY11" s="860"/>
      <c r="BZ11" s="860"/>
      <c r="CA11" s="860"/>
      <c r="CB11" s="860"/>
      <c r="CC11" s="862" t="n">
        <f aca="false">'Àmbit Social M.H.'!CD6</f>
        <v>10</v>
      </c>
      <c r="CD11" s="862" t="n">
        <f aca="false">'Àmbit Social M.H.'!CE6</f>
        <v>10</v>
      </c>
      <c r="CE11" s="862" t="n">
        <f aca="false">'Àmbit Social M.H.'!CF6</f>
        <v>10</v>
      </c>
      <c r="CF11" s="862" t="n">
        <f aca="false">'Àmbit Social M.H.'!CG6</f>
        <v>10</v>
      </c>
      <c r="CG11" s="862" t="n">
        <f aca="false">'Àmbit Social M.H.'!CH6</f>
        <v>10</v>
      </c>
      <c r="CH11" s="862" t="n">
        <f aca="false">'Àmbit Social M.H.'!CI6</f>
        <v>10</v>
      </c>
      <c r="CI11" s="863" t="n">
        <f aca="false">'Àmbit Social M.H.'!CJ6</f>
        <v>10</v>
      </c>
      <c r="CJ11" s="862" t="n">
        <f aca="false">'Àmbit Social M.H.'!CK6</f>
        <v>7</v>
      </c>
      <c r="CK11" s="862" t="n">
        <f aca="false">'Àmbit Social M.H.'!CL6</f>
        <v>7</v>
      </c>
      <c r="CL11" s="862" t="n">
        <f aca="false">'Àmbit Social M.H.'!CM6</f>
        <v>7</v>
      </c>
      <c r="CM11" s="862" t="n">
        <f aca="false">'Àmbit Social M.H.'!CN6</f>
        <v>7</v>
      </c>
      <c r="CN11" s="862" t="n">
        <f aca="false">'Àmbit Social M.H.'!CO6</f>
        <v>7</v>
      </c>
      <c r="CO11" s="862" t="n">
        <f aca="false">'Àmbit Social M.H.'!CP6</f>
        <v>7</v>
      </c>
      <c r="CP11" s="862" t="e">
        <f aca="false">'Àmbit Social M.H.'!CQ6</f>
        <v>#DIV/0!</v>
      </c>
      <c r="CQ11" s="862" t="n">
        <f aca="false">'Àmbit Social M.H.'!CR6</f>
        <v>7</v>
      </c>
      <c r="CR11" s="862" t="n">
        <f aca="false">'Àmbit Social M.H.'!CS6</f>
        <v>7</v>
      </c>
      <c r="CS11" s="862" t="n">
        <f aca="false">'Àmbit Social M.H.'!CT6</f>
        <v>7</v>
      </c>
      <c r="CT11" s="862" t="e">
        <f aca="false">'Àmbit Social M.H.'!CU6</f>
        <v>#DIV/0!</v>
      </c>
      <c r="CU11" s="862" t="e">
        <f aca="false">'Àmbit Social M.H.'!CV6</f>
        <v>#DIV/0!</v>
      </c>
      <c r="CV11" s="863" t="e">
        <f aca="false">'Àmbit Social M.H.'!CW6</f>
        <v>#DIV/0!</v>
      </c>
      <c r="CW11" s="860"/>
      <c r="CX11" s="860"/>
      <c r="CY11" s="862" t="e">
        <f aca="false">'Àmbit Social M.H.'!CZ6</f>
        <v>#DIV/0!</v>
      </c>
      <c r="CZ11" s="862" t="e">
        <f aca="false">'Àmbit Social M.H.'!DA6</f>
        <v>#DIV/0!</v>
      </c>
      <c r="DA11" s="862" t="e">
        <f aca="false">'Àmbit Social M.H.'!DB6</f>
        <v>#DIV/0!</v>
      </c>
      <c r="DB11" s="862" t="e">
        <f aca="false">'Àmbit Social M.H.'!DC6</f>
        <v>#DIV/0!</v>
      </c>
      <c r="DC11" s="862" t="n">
        <f aca="false">'Àmbit Social M.H.'!DD6</f>
        <v>6</v>
      </c>
      <c r="DD11" s="862" t="n">
        <f aca="false">'Àmbit Social M.H.'!DE6</f>
        <v>6</v>
      </c>
      <c r="DE11" s="862" t="n">
        <f aca="false">'Àmbit Social M.H.'!DF6</f>
        <v>6</v>
      </c>
      <c r="DF11" s="862" t="e">
        <f aca="false">'Àmbit Social M.H.'!DG6</f>
        <v>#DIV/0!</v>
      </c>
      <c r="DG11" s="862" t="e">
        <f aca="false">'Àmbit Social M.H.'!DH6</f>
        <v>#DIV/0!</v>
      </c>
      <c r="DH11" s="863" t="e">
        <f aca="false">'Àmbit Social M.H.'!DI6</f>
        <v>#DIV/0!</v>
      </c>
      <c r="DI11" s="860"/>
      <c r="DJ11" s="860"/>
      <c r="DK11" s="862" t="e">
        <f aca="false">'Àmbit Social M.H.'!DL6</f>
        <v>#DIV/0!</v>
      </c>
      <c r="DL11" s="862" t="e">
        <f aca="false">'Àmbit Social M.H.'!DM6</f>
        <v>#DIV/0!</v>
      </c>
      <c r="DM11" s="862" t="e">
        <f aca="false">'Àmbit Social M.H.'!DN6</f>
        <v>#DIV/0!</v>
      </c>
      <c r="DN11" s="862" t="e">
        <f aca="false">'Àmbit Social M.H.'!DO6</f>
        <v>#DIV/0!</v>
      </c>
      <c r="DO11" s="862" t="n">
        <f aca="false">'Àmbit Social M.H.'!DP6</f>
        <v>8.5</v>
      </c>
      <c r="DP11" s="862" t="n">
        <f aca="false">'Àmbit Social M.H.'!DQ6</f>
        <v>8.5</v>
      </c>
      <c r="DQ11" s="862" t="n">
        <f aca="false">'Àmbit Social M.H.'!DR6</f>
        <v>8.5</v>
      </c>
      <c r="DR11" s="862" t="n">
        <f aca="false">'Àmbit Social M.H.'!DS6</f>
        <v>8.5</v>
      </c>
      <c r="DS11" s="862" t="n">
        <f aca="false">'Àmbit Social M.H.'!DT6</f>
        <v>8.5</v>
      </c>
      <c r="DT11" s="863" t="n">
        <f aca="false">'Àmbit Social M.H.'!DU6</f>
        <v>8.5</v>
      </c>
      <c r="DU11" s="862" t="n">
        <f aca="false">'Àmbit Social M.H.'!DV6</f>
        <v>6.5</v>
      </c>
      <c r="DV11" s="862" t="n">
        <f aca="false">'Àmbit Social M.H.'!DW6</f>
        <v>6.5</v>
      </c>
      <c r="DW11" s="862" t="n">
        <f aca="false">'Àmbit Social M.H.'!DX6</f>
        <v>7</v>
      </c>
      <c r="DX11" s="862" t="e">
        <f aca="false">'Àmbit Social M.H.'!DY6</f>
        <v>#DIV/0!</v>
      </c>
      <c r="DY11" s="862" t="e">
        <f aca="false">'Àmbit Social M.H.'!DZ6</f>
        <v>#DIV/0!</v>
      </c>
      <c r="DZ11" s="863" t="e">
        <f aca="false">'Àmbit Social M.H.'!EA6</f>
        <v>#DIV/0!</v>
      </c>
      <c r="EA11" s="861"/>
      <c r="EB11" s="861"/>
      <c r="EC11" s="861"/>
      <c r="ED11" s="861"/>
      <c r="EE11" s="861"/>
      <c r="EF11" s="861"/>
      <c r="EG11" s="861"/>
      <c r="EH11" s="861"/>
      <c r="EI11" s="861"/>
      <c r="EJ11" s="861"/>
      <c r="EK11" s="861"/>
      <c r="EL11" s="861"/>
      <c r="EM11" s="861"/>
      <c r="EN11" s="861"/>
      <c r="EO11" s="863" t="e">
        <f aca="false">'Àmbit Social M.H.'!EP6</f>
        <v>#DIV/0!</v>
      </c>
      <c r="EP11" s="863" t="e">
        <f aca="false">'Àmbit Social M.H.'!EQ6</f>
        <v>#DIV/0!</v>
      </c>
      <c r="EQ11" s="863" t="e">
        <f aca="false">'Àmbit Social M.H.'!ER6</f>
        <v>#DIV/0!</v>
      </c>
      <c r="ER11" s="863" t="e">
        <f aca="false">'Àmbit Social M.H.'!ES6</f>
        <v>#DIV/0!</v>
      </c>
      <c r="ES11" s="863" t="n">
        <f aca="false">'Àmbit Social M.H.'!ET6</f>
        <v>7</v>
      </c>
      <c r="ET11" s="863" t="e">
        <f aca="false">'Àmbit Social M.H.'!EU6</f>
        <v>#DIV/0!</v>
      </c>
      <c r="EU11" s="863" t="e">
        <f aca="false">'Àmbit Social M.H.'!EV6</f>
        <v>#DIV/0!</v>
      </c>
      <c r="EV11" s="863" t="e">
        <f aca="false">'Àmbit Social M.H.'!EW6</f>
        <v>#DIV/0!</v>
      </c>
      <c r="EW11" s="863" t="e">
        <f aca="false">'Àmbit Social M.H.'!EX6</f>
        <v>#DIV/0!</v>
      </c>
      <c r="EX11" s="863" t="e">
        <f aca="false">'Àmbit Social M.H.'!EY6</f>
        <v>#DIV/0!</v>
      </c>
      <c r="EY11" s="861"/>
      <c r="EZ11" s="861"/>
      <c r="FA11" s="861"/>
      <c r="FB11" s="861"/>
      <c r="FC11" s="863" t="e">
        <f aca="false">'Àmbit Social M.H.'!FD6</f>
        <v>#DIV/0!</v>
      </c>
      <c r="FD11" s="863" t="e">
        <f aca="false">'Àmbit Social M.H.'!FE6</f>
        <v>#DIV/0!</v>
      </c>
      <c r="FE11" s="863" t="e">
        <f aca="false">'Àmbit Social M.H.'!FF6</f>
        <v>#DIV/0!</v>
      </c>
      <c r="FF11" s="863" t="n">
        <f aca="false">'Àmbit Social M.H.'!FG6</f>
        <v>9.5</v>
      </c>
      <c r="FG11" s="863" t="n">
        <f aca="false">'Àmbit Social M.H.'!FH6</f>
        <v>9.5</v>
      </c>
      <c r="FH11" s="863" t="n">
        <f aca="false">'Àmbit Social M.H.'!FI6</f>
        <v>9.5</v>
      </c>
      <c r="FI11" s="863" t="n">
        <f aca="false">'Àmbit Social M.H.'!FJ6</f>
        <v>9.5</v>
      </c>
      <c r="FJ11" s="863" t="e">
        <f aca="false">'Àmbit Social M.H.'!FK6</f>
        <v>#DIV/0!</v>
      </c>
      <c r="FK11" s="863" t="e">
        <f aca="false">'Àmbit Social M.H.'!FL6</f>
        <v>#DIV/0!</v>
      </c>
      <c r="FL11" s="863" t="e">
        <f aca="false">'Àmbit Social M.H.'!FM6</f>
        <v>#DIV/0!</v>
      </c>
      <c r="FM11" s="863" t="n">
        <f aca="false">'Àmbit Social M.H.'!FN6</f>
        <v>8</v>
      </c>
      <c r="FN11" s="863" t="n">
        <f aca="false">'Àmbit Social M.H.'!FO6</f>
        <v>8</v>
      </c>
      <c r="FO11" s="863" t="n">
        <f aca="false">'Àmbit Social M.H.'!FP6</f>
        <v>8</v>
      </c>
      <c r="FP11" s="863" t="n">
        <f aca="false">'Àmbit Social M.H.'!FQ6</f>
        <v>8</v>
      </c>
      <c r="FQ11" s="863" t="n">
        <f aca="false">'Àmbit Social M.H.'!FR6</f>
        <v>8</v>
      </c>
      <c r="FR11" s="863" t="e">
        <f aca="false">'Àmbit Social M.H.'!FS6</f>
        <v>#DIV/0!</v>
      </c>
      <c r="FS11" s="861"/>
      <c r="FT11" s="861"/>
      <c r="FU11" s="861"/>
      <c r="FV11" s="861"/>
      <c r="FW11" s="863" t="e">
        <f aca="false">'Àmbit Social M.H.'!FX6</f>
        <v>#DIV/0!</v>
      </c>
      <c r="FX11" s="863" t="e">
        <f aca="false">'Àmbit Social M.H.'!FY6</f>
        <v>#DIV/0!</v>
      </c>
      <c r="FY11" s="863" t="n">
        <f aca="false">'Àmbit Social M.H.'!FZ6</f>
        <v>6</v>
      </c>
      <c r="FZ11" s="863" t="n">
        <f aca="false">'Àmbit Social M.H.'!GA6</f>
        <v>6</v>
      </c>
      <c r="GA11" s="863" t="n">
        <f aca="false">'Àmbit Social M.H.'!GB6</f>
        <v>6</v>
      </c>
      <c r="GB11" s="863" t="e">
        <f aca="false">'Àmbit Social M.H.'!GC6</f>
        <v>#DIV/0!</v>
      </c>
      <c r="GC11" s="863" t="e">
        <f aca="false">'Àmbit Social M.H.'!GD6</f>
        <v>#DIV/0!</v>
      </c>
      <c r="GD11" s="863" t="e">
        <f aca="false">'Àmbit Social M.H.'!GE6</f>
        <v>#DIV/0!</v>
      </c>
      <c r="GE11" s="863" t="n">
        <f aca="false">'Àmbit Social M.H.'!GF6</f>
        <v>2.5</v>
      </c>
      <c r="GF11" s="863" t="e">
        <f aca="false">'Àmbit Social M.H.'!GG6</f>
        <v>#DIV/0!</v>
      </c>
      <c r="GG11" s="863" t="e">
        <f aca="false">'Àmbit Social M.H.'!GH6</f>
        <v>#DIV/0!</v>
      </c>
      <c r="GH11" s="863" t="e">
        <f aca="false">'Àmbit Social M.H.'!GI6</f>
        <v>#DIV/0!</v>
      </c>
      <c r="GI11" s="863" t="e">
        <f aca="false">'Àmbit Social M.H.'!GJ6</f>
        <v>#DIV/0!</v>
      </c>
      <c r="GJ11" s="863" t="e">
        <f aca="false">'Àmbit Social M.H.'!GK6</f>
        <v>#DIV/0!</v>
      </c>
      <c r="GK11" s="863" t="n">
        <f aca="false">'Àmbit Social M.H.'!GL6</f>
        <v>6</v>
      </c>
      <c r="GL11" s="863" t="n">
        <f aca="false">'Àmbit Social M.H.'!GM6</f>
        <v>6</v>
      </c>
      <c r="GM11" s="863" t="e">
        <f aca="false">'Àmbit Social M.H.'!GN6</f>
        <v>#DIV/0!</v>
      </c>
      <c r="GN11" s="863" t="e">
        <f aca="false">'Àmbit Social M.H.'!GO6</f>
        <v>#DIV/0!</v>
      </c>
      <c r="GO11" s="863" t="e">
        <f aca="false">'Àmbit Social M.H.'!GP6</f>
        <v>#DIV/0!</v>
      </c>
      <c r="GP11" s="863" t="e">
        <f aca="false">'Àmbit Social M.H.'!GQ6</f>
        <v>#DIV/0!</v>
      </c>
      <c r="GQ11" s="864" t="n">
        <f aca="false">'Àmbit Social M.H.'!GR6</f>
        <v>0</v>
      </c>
      <c r="GR11" s="865" t="e">
        <f aca="false">'Àmbit Social M.H.'!GS6</f>
        <v>#DIV/0!</v>
      </c>
      <c r="GS11" s="866" t="e">
        <f aca="false">'Àmbit Social M.H.'!GT6</f>
        <v>#DIV/0!</v>
      </c>
      <c r="GT11" s="866" t="e">
        <f aca="false">'Àmbit Social M.H.'!GU6</f>
        <v>#DIV/0!</v>
      </c>
      <c r="GU11" s="866" t="e">
        <f aca="false">'Àmbit Social M.H.'!GV6</f>
        <v>#DIV/0!</v>
      </c>
      <c r="GV11" s="866" t="e">
        <f aca="false">'Àmbit Social M.H.'!GW6</f>
        <v>#DIV/0!</v>
      </c>
    </row>
    <row r="12" customFormat="false" ht="18.75" hidden="false" customHeight="true" outlineLevel="0" collapsed="false">
      <c r="A12" s="867" t="s">
        <v>546</v>
      </c>
      <c r="B12" s="868" t="s">
        <v>547</v>
      </c>
      <c r="C12" s="869" t="n">
        <f aca="false">AVERAGE(C8:C9)</f>
        <v>5</v>
      </c>
      <c r="D12" s="870" t="n">
        <f aca="false">AVERAGE(D8:D9)</f>
        <v>2</v>
      </c>
      <c r="E12" s="870" t="n">
        <f aca="false">AVERAGE(E8:E9)</f>
        <v>4</v>
      </c>
      <c r="F12" s="870" t="n">
        <f aca="false">AVERAGE(F8:F9)</f>
        <v>10</v>
      </c>
      <c r="G12" s="870" t="n">
        <f aca="false">AVERAGE(G8:G9)</f>
        <v>4</v>
      </c>
      <c r="H12" s="871" t="n">
        <f aca="false">AVERAGE(H8:H9)</f>
        <v>5</v>
      </c>
      <c r="I12" s="870" t="n">
        <f aca="false">AVERAGE(I8:I9)</f>
        <v>10</v>
      </c>
      <c r="J12" s="870" t="n">
        <f aca="false">AVERAGE(J8:J9)</f>
        <v>10</v>
      </c>
      <c r="K12" s="870" t="n">
        <f aca="false">AVERAGE(K8:K9)</f>
        <v>10</v>
      </c>
      <c r="L12" s="870" t="n">
        <f aca="false">AVERAGE(L8:L9)</f>
        <v>9</v>
      </c>
      <c r="M12" s="870" t="n">
        <f aca="false">AVERAGE(M8:M9)</f>
        <v>10</v>
      </c>
      <c r="N12" s="872" t="n">
        <f aca="false">AVERAGE(N8:N9)</f>
        <v>9</v>
      </c>
      <c r="O12" s="870" t="n">
        <f aca="false">AVERAGE(O8:O9)</f>
        <v>5</v>
      </c>
      <c r="P12" s="870" t="n">
        <f aca="false">AVERAGE(P8:P9)</f>
        <v>7</v>
      </c>
      <c r="Q12" s="870" t="e">
        <f aca="false">AVERAGE(Q8:Q9)</f>
        <v>#DIV/0!</v>
      </c>
      <c r="R12" s="870" t="e">
        <f aca="false">AVERAGE(R8:R9)</f>
        <v>#DIV/0!</v>
      </c>
      <c r="S12" s="870" t="e">
        <f aca="false">AVERAGE(S8:S9)</f>
        <v>#DIV/0!</v>
      </c>
      <c r="T12" s="871" t="e">
        <f aca="false">AVERAGE(T8:T9)</f>
        <v>#DIV/0!</v>
      </c>
      <c r="U12" s="870" t="n">
        <f aca="false">AVERAGE(U8:U9)</f>
        <v>10</v>
      </c>
      <c r="V12" s="870" t="n">
        <f aca="false">AVERAGE(V8:V9)</f>
        <v>10</v>
      </c>
      <c r="W12" s="870" t="e">
        <f aca="false">AVERAGE(W8:W9)</f>
        <v>#DIV/0!</v>
      </c>
      <c r="X12" s="870" t="e">
        <f aca="false">AVERAGE(X8:X9)</f>
        <v>#DIV/0!</v>
      </c>
      <c r="Y12" s="870" t="e">
        <f aca="false">AVERAGE(Y8:Y9)</f>
        <v>#DIV/0!</v>
      </c>
      <c r="Z12" s="872" t="e">
        <f aca="false">AVERAGE(Z8:Z9)</f>
        <v>#DIV/0!</v>
      </c>
      <c r="AA12" s="870" t="n">
        <f aca="false">AVERAGE(AA8:AA9)</f>
        <v>9</v>
      </c>
      <c r="AB12" s="870" t="e">
        <f aca="false">AVERAGE(AB8:AB9)</f>
        <v>#DIV/0!</v>
      </c>
      <c r="AC12" s="870" t="e">
        <f aca="false">AVERAGE(AC8:AC9)</f>
        <v>#DIV/0!</v>
      </c>
      <c r="AD12" s="870" t="e">
        <f aca="false">AVERAGE(AD8:AD9)</f>
        <v>#DIV/0!</v>
      </c>
      <c r="AE12" s="870" t="e">
        <f aca="false">AVERAGE(AE8:AE9)</f>
        <v>#DIV/0!</v>
      </c>
      <c r="AF12" s="871" t="e">
        <f aca="false">AVERAGE(AF8:AF9)</f>
        <v>#DIV/0!</v>
      </c>
      <c r="AG12" s="870" t="n">
        <f aca="false">AVERAGE(AG8:AG9)</f>
        <v>10</v>
      </c>
      <c r="AH12" s="870" t="n">
        <f aca="false">AVERAGE(AH8:AH9)</f>
        <v>10</v>
      </c>
      <c r="AI12" s="870" t="n">
        <f aca="false">AVERAGE(AI8:AI9)</f>
        <v>10</v>
      </c>
      <c r="AJ12" s="870" t="n">
        <f aca="false">AVERAGE(AJ8:AJ9)</f>
        <v>10</v>
      </c>
      <c r="AK12" s="870" t="n">
        <f aca="false">AVERAGE(AK8:AK9)</f>
        <v>10</v>
      </c>
      <c r="AL12" s="872" t="e">
        <f aca="false">AVERAGE(AL8:AL9)</f>
        <v>#DIV/0!</v>
      </c>
      <c r="AM12" s="870" t="n">
        <f aca="false">AVERAGE(AM8:AM9)</f>
        <v>7</v>
      </c>
      <c r="AN12" s="870" t="n">
        <f aca="false">AVERAGE(AN8:AN9)</f>
        <v>8.5</v>
      </c>
      <c r="AO12" s="870" t="e">
        <f aca="false">AVERAGE(AO8:AO9)</f>
        <v>#DIV/0!</v>
      </c>
      <c r="AP12" s="870" t="e">
        <f aca="false">AVERAGE(AP8:AP9)</f>
        <v>#DIV/0!</v>
      </c>
      <c r="AQ12" s="870" t="e">
        <f aca="false">AVERAGE(AQ8:AQ9)</f>
        <v>#DIV/0!</v>
      </c>
      <c r="AR12" s="871" t="e">
        <f aca="false">AVERAGE(AR8:AR9)</f>
        <v>#DIV/0!</v>
      </c>
      <c r="AS12" s="870" t="n">
        <f aca="false">AVERAGE(AS8:AS9)</f>
        <v>10</v>
      </c>
      <c r="AT12" s="870" t="n">
        <f aca="false">AVERAGE(AT8:AT9)</f>
        <v>10</v>
      </c>
      <c r="AU12" s="870" t="n">
        <f aca="false">AVERAGE(AU8:AU9)</f>
        <v>10</v>
      </c>
      <c r="AV12" s="870" t="e">
        <f aca="false">AVERAGE(AV8:AV9)</f>
        <v>#DIV/0!</v>
      </c>
      <c r="AW12" s="870" t="e">
        <f aca="false">AVERAGE(AW8:AW9)</f>
        <v>#DIV/0!</v>
      </c>
      <c r="AX12" s="872" t="e">
        <f aca="false">AVERAGE(AX8:AX9)</f>
        <v>#DIV/0!</v>
      </c>
      <c r="AY12" s="870" t="n">
        <f aca="false">AVERAGE(AY8:AY9)</f>
        <v>8</v>
      </c>
      <c r="AZ12" s="870" t="n">
        <f aca="false">AVERAGE(AZ8:AZ9)</f>
        <v>7</v>
      </c>
      <c r="BA12" s="870" t="n">
        <f aca="false">AVERAGE(BA8:BA9)</f>
        <v>6.5</v>
      </c>
      <c r="BB12" s="870" t="n">
        <f aca="false">AVERAGE(BB8:BB9)</f>
        <v>6.5</v>
      </c>
      <c r="BC12" s="870" t="e">
        <f aca="false">AVERAGE(BC8:BC9)</f>
        <v>#DIV/0!</v>
      </c>
      <c r="BD12" s="871" t="e">
        <f aca="false">AVERAGE(BD8:BD9)</f>
        <v>#DIV/0!</v>
      </c>
      <c r="BE12" s="870" t="n">
        <f aca="false">AVERAGE(BE8:BE9)</f>
        <v>10</v>
      </c>
      <c r="BF12" s="870" t="n">
        <f aca="false">AVERAGE(BF8:BF9)</f>
        <v>10</v>
      </c>
      <c r="BG12" s="870" t="e">
        <f aca="false">AVERAGE(BG8:BG9)</f>
        <v>#DIV/0!</v>
      </c>
      <c r="BH12" s="870" t="e">
        <f aca="false">AVERAGE(BH8:BH9)</f>
        <v>#DIV/0!</v>
      </c>
      <c r="BI12" s="870" t="e">
        <f aca="false">AVERAGE(BI8:BI9)</f>
        <v>#DIV/0!</v>
      </c>
      <c r="BJ12" s="872" t="e">
        <f aca="false">AVERAGE(BJ8:BJ9)</f>
        <v>#DIV/0!</v>
      </c>
      <c r="BK12" s="870" t="n">
        <f aca="false">AVERAGE(BK8:BK9)</f>
        <v>10</v>
      </c>
      <c r="BL12" s="870" t="n">
        <f aca="false">AVERAGE(BL8:BL9)</f>
        <v>10</v>
      </c>
      <c r="BM12" s="870" t="n">
        <f aca="false">AVERAGE(BM8:BM9)</f>
        <v>10</v>
      </c>
      <c r="BN12" s="870" t="n">
        <f aca="false">AVERAGE(BN8:BN9)</f>
        <v>10</v>
      </c>
      <c r="BO12" s="870" t="n">
        <f aca="false">AVERAGE(BO8:BO9)</f>
        <v>10</v>
      </c>
      <c r="BP12" s="871" t="e">
        <f aca="false">AVERAGE(BP8:BP9)</f>
        <v>#DIV/0!</v>
      </c>
      <c r="BQ12" s="870" t="n">
        <f aca="false">AVERAGE(BQ8:BQ9)</f>
        <v>8</v>
      </c>
      <c r="BR12" s="870" t="e">
        <f aca="false">AVERAGE(BR8:BR9)</f>
        <v>#DIV/0!</v>
      </c>
      <c r="BS12" s="870" t="e">
        <f aca="false">AVERAGE(BS8:BS9)</f>
        <v>#DIV/0!</v>
      </c>
      <c r="BT12" s="870" t="e">
        <f aca="false">AVERAGE(BT8:BT9)</f>
        <v>#DIV/0!</v>
      </c>
      <c r="BU12" s="870" t="e">
        <f aca="false">AVERAGE(BU8:BU9)</f>
        <v>#DIV/0!</v>
      </c>
      <c r="BV12" s="872" t="e">
        <f aca="false">AVERAGE(BV8:BV9)</f>
        <v>#DIV/0!</v>
      </c>
      <c r="BW12" s="870" t="n">
        <f aca="false">AVERAGE(BW8:BW9)</f>
        <v>6</v>
      </c>
      <c r="BX12" s="870" t="n">
        <f aca="false">AVERAGE(BX8:BX9)</f>
        <v>8</v>
      </c>
      <c r="BY12" s="870" t="n">
        <f aca="false">AVERAGE(BY8:BY9)</f>
        <v>8</v>
      </c>
      <c r="BZ12" s="870" t="n">
        <f aca="false">AVERAGE(BZ8:BZ9)</f>
        <v>6</v>
      </c>
      <c r="CA12" s="870" t="n">
        <f aca="false">AVERAGE(CA8:CA9)</f>
        <v>6</v>
      </c>
      <c r="CB12" s="871" t="n">
        <f aca="false">AVERAGE(CB8:CB9)</f>
        <v>9</v>
      </c>
      <c r="CC12" s="870" t="n">
        <f aca="false">AVERAGE(CC8:CC9)</f>
        <v>10</v>
      </c>
      <c r="CD12" s="870" t="n">
        <f aca="false">AVERAGE(CD8:CD9)</f>
        <v>6</v>
      </c>
      <c r="CE12" s="870" t="n">
        <f aca="false">AVERAGE(CE8:CE9)</f>
        <v>10</v>
      </c>
      <c r="CF12" s="870" t="n">
        <f aca="false">AVERAGE(CF8:CF9)</f>
        <v>10</v>
      </c>
      <c r="CG12" s="870" t="n">
        <f aca="false">AVERAGE(CG8:CG9)</f>
        <v>6</v>
      </c>
      <c r="CH12" s="870" t="n">
        <f aca="false">AVERAGE(CH8:CH9)</f>
        <v>10</v>
      </c>
      <c r="CI12" s="872" t="n">
        <f aca="false">AVERAGE(CI8:CI9)</f>
        <v>10</v>
      </c>
      <c r="CJ12" s="870" t="n">
        <f aca="false">AVERAGE(CJ8:CJ9)</f>
        <v>1</v>
      </c>
      <c r="CK12" s="870" t="n">
        <f aca="false">AVERAGE(CK8:CK9)</f>
        <v>8</v>
      </c>
      <c r="CL12" s="870" t="n">
        <f aca="false">AVERAGE(CL8:CL9)</f>
        <v>8</v>
      </c>
      <c r="CM12" s="870" t="n">
        <f aca="false">AVERAGE(CM8:CM9)</f>
        <v>2</v>
      </c>
      <c r="CN12" s="870" t="n">
        <f aca="false">AVERAGE(CN8:CN9)</f>
        <v>6.5</v>
      </c>
      <c r="CO12" s="870" t="n">
        <f aca="false">AVERAGE(CO8:CO9)</f>
        <v>6</v>
      </c>
      <c r="CP12" s="871" t="e">
        <f aca="false">AVERAGE(CP8:CP9)</f>
        <v>#DIV/0!</v>
      </c>
      <c r="CQ12" s="870" t="n">
        <f aca="false">AVERAGE(CQ8:CQ9)</f>
        <v>3</v>
      </c>
      <c r="CR12" s="870" t="n">
        <f aca="false">AVERAGE(CR8:CR9)</f>
        <v>3</v>
      </c>
      <c r="CS12" s="870" t="n">
        <f aca="false">AVERAGE(CS8:CS9)</f>
        <v>3</v>
      </c>
      <c r="CT12" s="870" t="e">
        <f aca="false">AVERAGE(CT8:CT9)</f>
        <v>#DIV/0!</v>
      </c>
      <c r="CU12" s="870" t="e">
        <f aca="false">AVERAGE(CU8:CU9)</f>
        <v>#DIV/0!</v>
      </c>
      <c r="CV12" s="872" t="e">
        <f aca="false">AVERAGE(CV8:CV9)</f>
        <v>#DIV/0!</v>
      </c>
      <c r="CW12" s="870" t="n">
        <f aca="false">AVERAGE(CW8:CW9)</f>
        <v>9</v>
      </c>
      <c r="CX12" s="870" t="n">
        <f aca="false">AVERAGE(CX8:CX9)</f>
        <v>8</v>
      </c>
      <c r="CY12" s="870" t="e">
        <f aca="false">AVERAGE(CY8:CY9)</f>
        <v>#DIV/0!</v>
      </c>
      <c r="CZ12" s="870" t="e">
        <f aca="false">AVERAGE(CZ8:CZ9)</f>
        <v>#DIV/0!</v>
      </c>
      <c r="DA12" s="870" t="e">
        <f aca="false">AVERAGE(DA8:DA9)</f>
        <v>#DIV/0!</v>
      </c>
      <c r="DB12" s="871" t="e">
        <f aca="false">AVERAGE(DB8:DB9)</f>
        <v>#DIV/0!</v>
      </c>
      <c r="DC12" s="870" t="n">
        <f aca="false">AVERAGE(DC8:DC9)</f>
        <v>8</v>
      </c>
      <c r="DD12" s="870" t="n">
        <f aca="false">AVERAGE(DD8:DD9)</f>
        <v>6</v>
      </c>
      <c r="DE12" s="870" t="n">
        <f aca="false">AVERAGE(DE8:DE9)</f>
        <v>6</v>
      </c>
      <c r="DF12" s="870" t="e">
        <f aca="false">AVERAGE(DF8:DF9)</f>
        <v>#DIV/0!</v>
      </c>
      <c r="DG12" s="870" t="e">
        <f aca="false">AVERAGE(DG8:DG9)</f>
        <v>#DIV/0!</v>
      </c>
      <c r="DH12" s="872" t="e">
        <f aca="false">AVERAGE(DH8:DH9)</f>
        <v>#DIV/0!</v>
      </c>
      <c r="DI12" s="870" t="n">
        <f aca="false">AVERAGE(DI8:DI9)</f>
        <v>8</v>
      </c>
      <c r="DJ12" s="870" t="n">
        <f aca="false">AVERAGE(DJ8:DJ9)</f>
        <v>7</v>
      </c>
      <c r="DK12" s="870" t="e">
        <f aca="false">AVERAGE(DK8:DK9)</f>
        <v>#DIV/0!</v>
      </c>
      <c r="DL12" s="870" t="e">
        <f aca="false">AVERAGE(DL8:DL9)</f>
        <v>#DIV/0!</v>
      </c>
      <c r="DM12" s="870" t="e">
        <f aca="false">AVERAGE(DM8:DM9)</f>
        <v>#DIV/0!</v>
      </c>
      <c r="DN12" s="871" t="e">
        <f aca="false">AVERAGE(DN8:DN9)</f>
        <v>#DIV/0!</v>
      </c>
      <c r="DO12" s="870" t="n">
        <f aca="false">AVERAGE(DO8:DO9)</f>
        <v>9</v>
      </c>
      <c r="DP12" s="870" t="n">
        <f aca="false">AVERAGE(DP8:DP9)</f>
        <v>9</v>
      </c>
      <c r="DQ12" s="870" t="n">
        <f aca="false">AVERAGE(DQ8:DQ9)</f>
        <v>2</v>
      </c>
      <c r="DR12" s="870" t="n">
        <f aca="false">AVERAGE(DR8:DR9)</f>
        <v>3</v>
      </c>
      <c r="DS12" s="870" t="n">
        <f aca="false">AVERAGE(DS8:DS9)</f>
        <v>9</v>
      </c>
      <c r="DT12" s="872" t="n">
        <f aca="false">AVERAGE(DT8:DT9)</f>
        <v>3</v>
      </c>
      <c r="DU12" s="870" t="n">
        <f aca="false">AVERAGE(DU8:DU9)</f>
        <v>5</v>
      </c>
      <c r="DV12" s="870" t="n">
        <f aca="false">AVERAGE(DV8:DV9)</f>
        <v>5</v>
      </c>
      <c r="DW12" s="870" t="n">
        <f aca="false">AVERAGE(DW8:DW9)</f>
        <v>6</v>
      </c>
      <c r="DX12" s="870" t="e">
        <f aca="false">AVERAGE(DX8:DX9)</f>
        <v>#DIV/0!</v>
      </c>
      <c r="DY12" s="870" t="e">
        <f aca="false">AVERAGE(DY8:DY9)</f>
        <v>#DIV/0!</v>
      </c>
      <c r="DZ12" s="872" t="e">
        <f aca="false">AVERAGE(DZ8:DZ9)</f>
        <v>#DIV/0!</v>
      </c>
      <c r="EA12" s="870" t="n">
        <f aca="false">AVERAGE(EA8:EA9)</f>
        <v>5.5</v>
      </c>
      <c r="EB12" s="870" t="n">
        <f aca="false">AVERAGE(EB8:EB9)</f>
        <v>10</v>
      </c>
      <c r="EC12" s="870" t="n">
        <f aca="false">AVERAGE(EC8:EC9)</f>
        <v>10</v>
      </c>
      <c r="ED12" s="870" t="e">
        <f aca="false">AVERAGE(ED8:ED9)</f>
        <v>#DIV/0!</v>
      </c>
      <c r="EE12" s="870" t="e">
        <f aca="false">AVERAGE(EE8:EE9)</f>
        <v>#DIV/0!</v>
      </c>
      <c r="EF12" s="872" t="e">
        <f aca="false">AVERAGE(EF8:EF9)</f>
        <v>#DIV/0!</v>
      </c>
      <c r="EG12" s="870" t="n">
        <f aca="false">AVERAGE(EG8:EG9)</f>
        <v>10</v>
      </c>
      <c r="EH12" s="870" t="n">
        <f aca="false">AVERAGE(EH8:EH9)</f>
        <v>7</v>
      </c>
      <c r="EI12" s="870" t="n">
        <f aca="false">AVERAGE(EI8:EI9)</f>
        <v>6</v>
      </c>
      <c r="EJ12" s="870" t="n">
        <f aca="false">AVERAGE(EJ8:EJ9)</f>
        <v>7</v>
      </c>
      <c r="EK12" s="870" t="e">
        <f aca="false">AVERAGE(EK8:EK9)</f>
        <v>#DIV/0!</v>
      </c>
      <c r="EL12" s="871" t="e">
        <f aca="false">AVERAGE(EL8:EL9)</f>
        <v>#DIV/0!</v>
      </c>
      <c r="EM12" s="870" t="n">
        <f aca="false">AVERAGE(EM8:EM9)</f>
        <v>8</v>
      </c>
      <c r="EN12" s="870" t="n">
        <f aca="false">AVERAGE(EN8:EN9)</f>
        <v>8</v>
      </c>
      <c r="EO12" s="870" t="e">
        <f aca="false">AVERAGE(EO8:EO9)</f>
        <v>#DIV/0!</v>
      </c>
      <c r="EP12" s="870" t="e">
        <f aca="false">AVERAGE(EP8:EP9)</f>
        <v>#DIV/0!</v>
      </c>
      <c r="EQ12" s="870" t="e">
        <f aca="false">AVERAGE(EQ8:EQ9)</f>
        <v>#DIV/0!</v>
      </c>
      <c r="ER12" s="872" t="e">
        <f aca="false">AVERAGE(ER8:ER9)</f>
        <v>#DIV/0!</v>
      </c>
      <c r="ES12" s="870" t="n">
        <f aca="false">AVERAGE(ES8:ES9)</f>
        <v>1</v>
      </c>
      <c r="ET12" s="870" t="e">
        <f aca="false">AVERAGE(ET8:ET9)</f>
        <v>#DIV/0!</v>
      </c>
      <c r="EU12" s="870" t="e">
        <f aca="false">AVERAGE(EU8:EU9)</f>
        <v>#DIV/0!</v>
      </c>
      <c r="EV12" s="870" t="e">
        <f aca="false">AVERAGE(EV8:EV9)</f>
        <v>#DIV/0!</v>
      </c>
      <c r="EW12" s="870" t="e">
        <f aca="false">AVERAGE(EW8:EW9)</f>
        <v>#DIV/0!</v>
      </c>
      <c r="EX12" s="871" t="e">
        <f aca="false">AVERAGE(EX8:EX9)</f>
        <v>#DIV/0!</v>
      </c>
      <c r="EY12" s="870" t="n">
        <f aca="false">AVERAGE(EY8:EY9)</f>
        <v>7</v>
      </c>
      <c r="EZ12" s="870" t="n">
        <f aca="false">AVERAGE(EZ8:EZ9)</f>
        <v>7</v>
      </c>
      <c r="FA12" s="870" t="n">
        <f aca="false">AVERAGE(FA8:FA9)</f>
        <v>7</v>
      </c>
      <c r="FB12" s="870" t="n">
        <f aca="false">AVERAGE(FB8:FB9)</f>
        <v>7</v>
      </c>
      <c r="FC12" s="870" t="e">
        <f aca="false">AVERAGE(FC8:FC9)</f>
        <v>#DIV/0!</v>
      </c>
      <c r="FD12" s="870" t="e">
        <f aca="false">AVERAGE(FD8:FD9)</f>
        <v>#DIV/0!</v>
      </c>
      <c r="FE12" s="872" t="e">
        <f aca="false">AVERAGE(FE8:FE9)</f>
        <v>#DIV/0!</v>
      </c>
      <c r="FF12" s="870" t="n">
        <f aca="false">AVERAGE(FF8:FF9)</f>
        <v>10</v>
      </c>
      <c r="FG12" s="870" t="n">
        <f aca="false">AVERAGE(FG8:FG9)</f>
        <v>10</v>
      </c>
      <c r="FH12" s="870" t="n">
        <f aca="false">AVERAGE(FH8:FH9)</f>
        <v>10</v>
      </c>
      <c r="FI12" s="870" t="n">
        <f aca="false">AVERAGE(FI8:FI9)</f>
        <v>10</v>
      </c>
      <c r="FJ12" s="870" t="e">
        <f aca="false">AVERAGE(FJ8:FJ9)</f>
        <v>#DIV/0!</v>
      </c>
      <c r="FK12" s="870" t="e">
        <f aca="false">AVERAGE(FK8:FK9)</f>
        <v>#DIV/0!</v>
      </c>
      <c r="FL12" s="871" t="e">
        <f aca="false">AVERAGE(FL8:FL9)</f>
        <v>#DIV/0!</v>
      </c>
      <c r="FM12" s="870" t="n">
        <f aca="false">AVERAGE(FM8:FM9)</f>
        <v>4</v>
      </c>
      <c r="FN12" s="870" t="n">
        <f aca="false">AVERAGE(FN8:FN9)</f>
        <v>2</v>
      </c>
      <c r="FO12" s="870" t="n">
        <f aca="false">AVERAGE(FO8:FO9)</f>
        <v>4</v>
      </c>
      <c r="FP12" s="870" t="n">
        <f aca="false">AVERAGE(FP8:FP9)</f>
        <v>4</v>
      </c>
      <c r="FQ12" s="870" t="n">
        <f aca="false">AVERAGE(FQ8:FQ9)</f>
        <v>1</v>
      </c>
      <c r="FR12" s="872" t="e">
        <f aca="false">AVERAGE(FR8:FR9)</f>
        <v>#DIV/0!</v>
      </c>
      <c r="FS12" s="870" t="n">
        <f aca="false">AVERAGE(FS8:FS9)</f>
        <v>10</v>
      </c>
      <c r="FT12" s="870" t="n">
        <f aca="false">AVERAGE(FT8:FT9)</f>
        <v>10</v>
      </c>
      <c r="FU12" s="870" t="n">
        <f aca="false">AVERAGE(FU8:FU9)</f>
        <v>10</v>
      </c>
      <c r="FV12" s="870" t="n">
        <f aca="false">AVERAGE(FV8:FV9)</f>
        <v>10</v>
      </c>
      <c r="FW12" s="870" t="e">
        <f aca="false">AVERAGE(FW8:FW9)</f>
        <v>#DIV/0!</v>
      </c>
      <c r="FX12" s="871" t="e">
        <f aca="false">AVERAGE(FX8:FX9)</f>
        <v>#DIV/0!</v>
      </c>
      <c r="FY12" s="870" t="n">
        <f aca="false">AVERAGE(FY8:FY9)</f>
        <v>6</v>
      </c>
      <c r="FZ12" s="870" t="n">
        <f aca="false">AVERAGE(FZ8:FZ9)</f>
        <v>2</v>
      </c>
      <c r="GA12" s="870" t="n">
        <f aca="false">AVERAGE(GA8:GA9)</f>
        <v>6</v>
      </c>
      <c r="GB12" s="870" t="e">
        <f aca="false">AVERAGE(GB8:GB9)</f>
        <v>#DIV/0!</v>
      </c>
      <c r="GC12" s="870" t="e">
        <f aca="false">AVERAGE(GC8:GC9)</f>
        <v>#DIV/0!</v>
      </c>
      <c r="GD12" s="872" t="e">
        <f aca="false">AVERAGE(GD8:GD9)</f>
        <v>#DIV/0!</v>
      </c>
      <c r="GE12" s="870" t="n">
        <f aca="false">AVERAGE(GE8:GE9)</f>
        <v>2</v>
      </c>
      <c r="GF12" s="870" t="e">
        <f aca="false">AVERAGE(GF8:GF9)</f>
        <v>#DIV/0!</v>
      </c>
      <c r="GG12" s="870" t="e">
        <f aca="false">AVERAGE(GG8:GG9)</f>
        <v>#DIV/0!</v>
      </c>
      <c r="GH12" s="870" t="e">
        <f aca="false">AVERAGE(GH8:GH9)</f>
        <v>#DIV/0!</v>
      </c>
      <c r="GI12" s="870" t="e">
        <f aca="false">AVERAGE(GI8:GI9)</f>
        <v>#DIV/0!</v>
      </c>
      <c r="GJ12" s="871" t="e">
        <f aca="false">AVERAGE(GJ8:GJ9)</f>
        <v>#DIV/0!</v>
      </c>
      <c r="GK12" s="870" t="n">
        <f aca="false">AVERAGE(GK8:GK9)</f>
        <v>7</v>
      </c>
      <c r="GL12" s="870" t="n">
        <f aca="false">AVERAGE(GL8:GL9)</f>
        <v>7</v>
      </c>
      <c r="GM12" s="870" t="e">
        <f aca="false">AVERAGE(GM8:GM9)</f>
        <v>#DIV/0!</v>
      </c>
      <c r="GN12" s="870" t="e">
        <f aca="false">AVERAGE(GN8:GN9)</f>
        <v>#DIV/0!</v>
      </c>
      <c r="GO12" s="870" t="e">
        <f aca="false">AVERAGE(GO8:GO9)</f>
        <v>#DIV/0!</v>
      </c>
      <c r="GP12" s="872" t="e">
        <f aca="false">AVERAGE(GP8:GP9)</f>
        <v>#DIV/0!</v>
      </c>
      <c r="GQ12" s="870" t="n">
        <f aca="false">AVERAGE(GQ8:GQ9)</f>
        <v>0</v>
      </c>
      <c r="GR12" s="873" t="e">
        <f aca="false">AVERAGE(GR8:GR9)</f>
        <v>#DIV/0!</v>
      </c>
      <c r="GS12" s="873" t="e">
        <f aca="false">AVERAGE(GS8:GS9)</f>
        <v>#DIV/0!</v>
      </c>
      <c r="GT12" s="873" t="e">
        <f aca="false">AVERAGE(GT8:GT9)</f>
        <v>#DIV/0!</v>
      </c>
      <c r="GU12" s="873" t="e">
        <f aca="false">AVERAGE(GU8:GU9)</f>
        <v>#DIV/0!</v>
      </c>
      <c r="GV12" s="874" t="e">
        <f aca="false">AVERAGE(GV8:GV9)</f>
        <v>#DIV/0!</v>
      </c>
    </row>
    <row r="13" customFormat="false" ht="18.75" hidden="false" customHeight="true" outlineLevel="0" collapsed="false">
      <c r="A13" s="867"/>
      <c r="B13" s="875" t="s">
        <v>548</v>
      </c>
      <c r="C13" s="876" t="n">
        <f aca="false">AVERAGE(C10:C11)</f>
        <v>4</v>
      </c>
      <c r="D13" s="877" t="n">
        <f aca="false">AVERAGE(D10:D11)</f>
        <v>3.5</v>
      </c>
      <c r="E13" s="877" t="n">
        <f aca="false">AVERAGE(E10:E11)</f>
        <v>3.5</v>
      </c>
      <c r="F13" s="877" t="n">
        <f aca="false">AVERAGE(F10:F11)</f>
        <v>6</v>
      </c>
      <c r="G13" s="877" t="n">
        <f aca="false">AVERAGE(G10:G11)</f>
        <v>3.5</v>
      </c>
      <c r="H13" s="877" t="n">
        <f aca="false">AVERAGE(H10:H11)</f>
        <v>4</v>
      </c>
      <c r="I13" s="877" t="n">
        <f aca="false">AVERAGE(I10:I11)</f>
        <v>10</v>
      </c>
      <c r="J13" s="877" t="n">
        <f aca="false">AVERAGE(J10:J11)</f>
        <v>10</v>
      </c>
      <c r="K13" s="877" t="n">
        <f aca="false">AVERAGE(K10:K11)</f>
        <v>10</v>
      </c>
      <c r="L13" s="877" t="n">
        <f aca="false">AVERAGE(L10:L11)</f>
        <v>10</v>
      </c>
      <c r="M13" s="877" t="n">
        <f aca="false">AVERAGE(M10:M11)</f>
        <v>10</v>
      </c>
      <c r="N13" s="877" t="n">
        <f aca="false">AVERAGE(N10:N11)</f>
        <v>10</v>
      </c>
      <c r="O13" s="877" t="n">
        <f aca="false">AVERAGE(O10:O11)</f>
        <v>5.5</v>
      </c>
      <c r="P13" s="877" t="n">
        <f aca="false">AVERAGE(P10:P11)</f>
        <v>5.5</v>
      </c>
      <c r="Q13" s="877" t="e">
        <f aca="false">AVERAGE(Q10:Q11)</f>
        <v>#DIV/0!</v>
      </c>
      <c r="R13" s="877" t="e">
        <f aca="false">AVERAGE(R10:R11)</f>
        <v>#DIV/0!</v>
      </c>
      <c r="S13" s="877" t="e">
        <f aca="false">AVERAGE(S10:S11)</f>
        <v>#DIV/0!</v>
      </c>
      <c r="T13" s="877" t="e">
        <f aca="false">AVERAGE(T10:T11)</f>
        <v>#DIV/0!</v>
      </c>
      <c r="U13" s="877" t="n">
        <f aca="false">AVERAGE(U10:U11)</f>
        <v>10</v>
      </c>
      <c r="V13" s="877" t="n">
        <f aca="false">AVERAGE(V10:V11)</f>
        <v>10</v>
      </c>
      <c r="W13" s="877" t="e">
        <f aca="false">AVERAGE(W10:W11)</f>
        <v>#DIV/0!</v>
      </c>
      <c r="X13" s="877" t="e">
        <f aca="false">AVERAGE(X10:X11)</f>
        <v>#DIV/0!</v>
      </c>
      <c r="Y13" s="877" t="e">
        <f aca="false">AVERAGE(Y10:Y11)</f>
        <v>#DIV/0!</v>
      </c>
      <c r="Z13" s="877" t="e">
        <f aca="false">AVERAGE(Z10:Z11)</f>
        <v>#DIV/0!</v>
      </c>
      <c r="AA13" s="877" t="n">
        <f aca="false">AVERAGE(AA10:AA11)</f>
        <v>9.5</v>
      </c>
      <c r="AB13" s="877" t="e">
        <f aca="false">AVERAGE(AB10:AB11)</f>
        <v>#DIV/0!</v>
      </c>
      <c r="AC13" s="877" t="e">
        <f aca="false">AVERAGE(AC10:AC11)</f>
        <v>#DIV/0!</v>
      </c>
      <c r="AD13" s="877" t="e">
        <f aca="false">AVERAGE(AD10:AD11)</f>
        <v>#DIV/0!</v>
      </c>
      <c r="AE13" s="877" t="e">
        <f aca="false">AVERAGE(AE10:AE11)</f>
        <v>#DIV/0!</v>
      </c>
      <c r="AF13" s="877" t="e">
        <f aca="false">AVERAGE(AF10:AF11)</f>
        <v>#DIV/0!</v>
      </c>
      <c r="AG13" s="877" t="n">
        <f aca="false">AVERAGE(AG10:AG11)</f>
        <v>10</v>
      </c>
      <c r="AH13" s="877" t="n">
        <f aca="false">AVERAGE(AH10:AH11)</f>
        <v>10</v>
      </c>
      <c r="AI13" s="877" t="n">
        <f aca="false">AVERAGE(AI10:AI11)</f>
        <v>10</v>
      </c>
      <c r="AJ13" s="877" t="n">
        <f aca="false">AVERAGE(AJ10:AJ11)</f>
        <v>10</v>
      </c>
      <c r="AK13" s="877" t="n">
        <f aca="false">AVERAGE(AK10:AK11)</f>
        <v>10</v>
      </c>
      <c r="AL13" s="877" t="e">
        <f aca="false">AVERAGE(AL10:AL11)</f>
        <v>#DIV/0!</v>
      </c>
      <c r="AM13" s="877" t="n">
        <f aca="false">AVERAGE(AM10:AM11)</f>
        <v>8.5</v>
      </c>
      <c r="AN13" s="877" t="n">
        <f aca="false">AVERAGE(AN10:AN11)</f>
        <v>8.5</v>
      </c>
      <c r="AO13" s="877" t="e">
        <f aca="false">AVERAGE(AO10:AO11)</f>
        <v>#DIV/0!</v>
      </c>
      <c r="AP13" s="877" t="e">
        <f aca="false">AVERAGE(AP10:AP11)</f>
        <v>#DIV/0!</v>
      </c>
      <c r="AQ13" s="877" t="e">
        <f aca="false">AVERAGE(AQ10:AQ11)</f>
        <v>#DIV/0!</v>
      </c>
      <c r="AR13" s="877" t="e">
        <f aca="false">AVERAGE(AR10:AR11)</f>
        <v>#DIV/0!</v>
      </c>
      <c r="AS13" s="877" t="n">
        <f aca="false">AVERAGE(AS10:AS11)</f>
        <v>10</v>
      </c>
      <c r="AT13" s="877" t="n">
        <f aca="false">AVERAGE(AT10:AT11)</f>
        <v>10</v>
      </c>
      <c r="AU13" s="877" t="n">
        <f aca="false">AVERAGE(AU10:AU11)</f>
        <v>10</v>
      </c>
      <c r="AV13" s="877" t="e">
        <f aca="false">AVERAGE(AV10:AV11)</f>
        <v>#DIV/0!</v>
      </c>
      <c r="AW13" s="877" t="e">
        <f aca="false">AVERAGE(AW10:AW11)</f>
        <v>#DIV/0!</v>
      </c>
      <c r="AX13" s="877" t="e">
        <f aca="false">AVERAGE(AX10:AX11)</f>
        <v>#DIV/0!</v>
      </c>
      <c r="AY13" s="877" t="n">
        <f aca="false">AVERAGE(AY10:AY11)</f>
        <v>6</v>
      </c>
      <c r="AZ13" s="877" t="n">
        <f aca="false">AVERAGE(AZ10:AZ11)</f>
        <v>6</v>
      </c>
      <c r="BA13" s="877" t="n">
        <f aca="false">AVERAGE(BA10:BA11)</f>
        <v>6</v>
      </c>
      <c r="BB13" s="877" t="n">
        <f aca="false">AVERAGE(BB10:BB11)</f>
        <v>5.5</v>
      </c>
      <c r="BC13" s="877" t="e">
        <f aca="false">AVERAGE(BC10:BC11)</f>
        <v>#DIV/0!</v>
      </c>
      <c r="BD13" s="877" t="e">
        <f aca="false">AVERAGE(BD10:BD11)</f>
        <v>#DIV/0!</v>
      </c>
      <c r="BE13" s="877" t="n">
        <f aca="false">AVERAGE(BE10:BE11)</f>
        <v>10</v>
      </c>
      <c r="BF13" s="877" t="n">
        <f aca="false">AVERAGE(BF10:BF11)</f>
        <v>10</v>
      </c>
      <c r="BG13" s="877" t="e">
        <f aca="false">AVERAGE(BG10:BG11)</f>
        <v>#DIV/0!</v>
      </c>
      <c r="BH13" s="877" t="e">
        <f aca="false">AVERAGE(BH10:BH11)</f>
        <v>#DIV/0!</v>
      </c>
      <c r="BI13" s="877" t="e">
        <f aca="false">AVERAGE(BI10:BI11)</f>
        <v>#DIV/0!</v>
      </c>
      <c r="BJ13" s="877" t="e">
        <f aca="false">AVERAGE(BJ10:BJ11)</f>
        <v>#DIV/0!</v>
      </c>
      <c r="BK13" s="877" t="n">
        <f aca="false">AVERAGE(BK10:BK11)</f>
        <v>9</v>
      </c>
      <c r="BL13" s="877" t="n">
        <f aca="false">AVERAGE(BL10:BL11)</f>
        <v>9</v>
      </c>
      <c r="BM13" s="877" t="n">
        <f aca="false">AVERAGE(BM10:BM11)</f>
        <v>10</v>
      </c>
      <c r="BN13" s="877" t="n">
        <f aca="false">AVERAGE(BN10:BN11)</f>
        <v>10</v>
      </c>
      <c r="BO13" s="877" t="n">
        <f aca="false">AVERAGE(BO10:BO11)</f>
        <v>10</v>
      </c>
      <c r="BP13" s="877" t="e">
        <f aca="false">AVERAGE(BP10:BP11)</f>
        <v>#DIV/0!</v>
      </c>
      <c r="BQ13" s="877" t="n">
        <f aca="false">AVERAGE(BQ10:BQ11)</f>
        <v>7.5</v>
      </c>
      <c r="BR13" s="877" t="e">
        <f aca="false">AVERAGE(BR10:BR11)</f>
        <v>#DIV/0!</v>
      </c>
      <c r="BS13" s="877" t="e">
        <f aca="false">AVERAGE(BS10:BS11)</f>
        <v>#DIV/0!</v>
      </c>
      <c r="BT13" s="877" t="e">
        <f aca="false">AVERAGE(BT10:BT11)</f>
        <v>#DIV/0!</v>
      </c>
      <c r="BU13" s="877" t="e">
        <f aca="false">AVERAGE(BU10:BU11)</f>
        <v>#DIV/0!</v>
      </c>
      <c r="BV13" s="877" t="e">
        <f aca="false">AVERAGE(BV10:BV11)</f>
        <v>#DIV/0!</v>
      </c>
      <c r="BW13" s="877" t="n">
        <f aca="false">AVERAGE(BW10:BW11)</f>
        <v>8.5</v>
      </c>
      <c r="BX13" s="877" t="n">
        <f aca="false">AVERAGE(BX10:BX11)</f>
        <v>8.5</v>
      </c>
      <c r="BY13" s="877" t="n">
        <f aca="false">AVERAGE(BY10:BY11)</f>
        <v>8.5</v>
      </c>
      <c r="BZ13" s="877" t="n">
        <f aca="false">AVERAGE(BZ10:BZ11)</f>
        <v>8.5</v>
      </c>
      <c r="CA13" s="877" t="n">
        <f aca="false">AVERAGE(CA10:CA11)</f>
        <v>8.5</v>
      </c>
      <c r="CB13" s="877" t="n">
        <f aca="false">AVERAGE(CB10:CB11)</f>
        <v>8.5</v>
      </c>
      <c r="CC13" s="877" t="n">
        <f aca="false">AVERAGE(CC10:CC11)</f>
        <v>10</v>
      </c>
      <c r="CD13" s="877" t="n">
        <f aca="false">AVERAGE(CD10:CD11)</f>
        <v>10</v>
      </c>
      <c r="CE13" s="877" t="n">
        <f aca="false">AVERAGE(CE10:CE11)</f>
        <v>10</v>
      </c>
      <c r="CF13" s="877" t="n">
        <f aca="false">AVERAGE(CF10:CF11)</f>
        <v>10</v>
      </c>
      <c r="CG13" s="877" t="n">
        <f aca="false">AVERAGE(CG10:CG11)</f>
        <v>10</v>
      </c>
      <c r="CH13" s="877" t="n">
        <f aca="false">AVERAGE(CH10:CH11)</f>
        <v>10</v>
      </c>
      <c r="CI13" s="877" t="n">
        <f aca="false">AVERAGE(CI10:CI11)</f>
        <v>10</v>
      </c>
      <c r="CJ13" s="877" t="n">
        <f aca="false">AVERAGE(CJ10:CJ11)</f>
        <v>7</v>
      </c>
      <c r="CK13" s="877" t="n">
        <f aca="false">AVERAGE(CK10:CK11)</f>
        <v>7</v>
      </c>
      <c r="CL13" s="877" t="n">
        <f aca="false">AVERAGE(CL10:CL11)</f>
        <v>7</v>
      </c>
      <c r="CM13" s="877" t="n">
        <f aca="false">AVERAGE(CM10:CM11)</f>
        <v>7</v>
      </c>
      <c r="CN13" s="877" t="n">
        <f aca="false">AVERAGE(CN10:CN11)</f>
        <v>7</v>
      </c>
      <c r="CO13" s="877" t="n">
        <f aca="false">AVERAGE(CO10:CO11)</f>
        <v>7</v>
      </c>
      <c r="CP13" s="877" t="e">
        <f aca="false">AVERAGE(CP10:CP11)</f>
        <v>#DIV/0!</v>
      </c>
      <c r="CQ13" s="877" t="n">
        <f aca="false">AVERAGE(CQ10:CQ11)</f>
        <v>7</v>
      </c>
      <c r="CR13" s="877" t="n">
        <f aca="false">AVERAGE(CR10:CR11)</f>
        <v>7</v>
      </c>
      <c r="CS13" s="877" t="n">
        <f aca="false">AVERAGE(CS10:CS11)</f>
        <v>7</v>
      </c>
      <c r="CT13" s="877" t="e">
        <f aca="false">AVERAGE(CT10:CT11)</f>
        <v>#DIV/0!</v>
      </c>
      <c r="CU13" s="877" t="e">
        <f aca="false">AVERAGE(CU10:CU11)</f>
        <v>#DIV/0!</v>
      </c>
      <c r="CV13" s="877" t="e">
        <f aca="false">AVERAGE(CV10:CV11)</f>
        <v>#DIV/0!</v>
      </c>
      <c r="CW13" s="877" t="n">
        <f aca="false">AVERAGE(CW10:CW11)</f>
        <v>8.5</v>
      </c>
      <c r="CX13" s="877" t="n">
        <f aca="false">AVERAGE(CX10:CX11)</f>
        <v>8.5</v>
      </c>
      <c r="CY13" s="877" t="e">
        <f aca="false">AVERAGE(CY10:CY11)</f>
        <v>#DIV/0!</v>
      </c>
      <c r="CZ13" s="877" t="e">
        <f aca="false">AVERAGE(CZ10:CZ11)</f>
        <v>#DIV/0!</v>
      </c>
      <c r="DA13" s="877" t="e">
        <f aca="false">AVERAGE(DA10:DA11)</f>
        <v>#DIV/0!</v>
      </c>
      <c r="DB13" s="877" t="e">
        <f aca="false">AVERAGE(DB10:DB11)</f>
        <v>#DIV/0!</v>
      </c>
      <c r="DC13" s="877" t="n">
        <f aca="false">AVERAGE(DC10:DC11)</f>
        <v>6</v>
      </c>
      <c r="DD13" s="877" t="n">
        <f aca="false">AVERAGE(DD10:DD11)</f>
        <v>6</v>
      </c>
      <c r="DE13" s="877" t="n">
        <f aca="false">AVERAGE(DE10:DE11)</f>
        <v>6</v>
      </c>
      <c r="DF13" s="877" t="e">
        <f aca="false">AVERAGE(DF10:DF11)</f>
        <v>#DIV/0!</v>
      </c>
      <c r="DG13" s="877" t="e">
        <f aca="false">AVERAGE(DG10:DG11)</f>
        <v>#DIV/0!</v>
      </c>
      <c r="DH13" s="877" t="e">
        <f aca="false">AVERAGE(DH10:DH11)</f>
        <v>#DIV/0!</v>
      </c>
      <c r="DI13" s="877" t="n">
        <f aca="false">AVERAGE(DI10:DI11)</f>
        <v>6</v>
      </c>
      <c r="DJ13" s="877" t="n">
        <f aca="false">AVERAGE(DJ10:DJ11)</f>
        <v>6</v>
      </c>
      <c r="DK13" s="877" t="e">
        <f aca="false">AVERAGE(DK10:DK11)</f>
        <v>#DIV/0!</v>
      </c>
      <c r="DL13" s="877" t="e">
        <f aca="false">AVERAGE(DL10:DL11)</f>
        <v>#DIV/0!</v>
      </c>
      <c r="DM13" s="877" t="e">
        <f aca="false">AVERAGE(DM10:DM11)</f>
        <v>#DIV/0!</v>
      </c>
      <c r="DN13" s="877" t="e">
        <f aca="false">AVERAGE(DN10:DN11)</f>
        <v>#DIV/0!</v>
      </c>
      <c r="DO13" s="877" t="n">
        <f aca="false">AVERAGE(DO10:DO11)</f>
        <v>8.5</v>
      </c>
      <c r="DP13" s="877" t="n">
        <f aca="false">AVERAGE(DP10:DP11)</f>
        <v>8.5</v>
      </c>
      <c r="DQ13" s="877" t="n">
        <f aca="false">AVERAGE(DQ10:DQ11)</f>
        <v>8.5</v>
      </c>
      <c r="DR13" s="877" t="n">
        <f aca="false">AVERAGE(DR10:DR11)</f>
        <v>8.5</v>
      </c>
      <c r="DS13" s="877" t="n">
        <f aca="false">AVERAGE(DS10:DS11)</f>
        <v>8.5</v>
      </c>
      <c r="DT13" s="877" t="n">
        <f aca="false">AVERAGE(DT10:DT11)</f>
        <v>8.5</v>
      </c>
      <c r="DU13" s="877" t="n">
        <f aca="false">AVERAGE(DU10:DU11)</f>
        <v>6.5</v>
      </c>
      <c r="DV13" s="877" t="n">
        <f aca="false">AVERAGE(DV10:DV11)</f>
        <v>6.5</v>
      </c>
      <c r="DW13" s="877" t="n">
        <f aca="false">AVERAGE(DW10:DW11)</f>
        <v>7</v>
      </c>
      <c r="DX13" s="877" t="e">
        <f aca="false">AVERAGE(DX10:DX11)</f>
        <v>#DIV/0!</v>
      </c>
      <c r="DY13" s="877" t="e">
        <f aca="false">AVERAGE(DY10:DY11)</f>
        <v>#DIV/0!</v>
      </c>
      <c r="DZ13" s="878" t="e">
        <f aca="false">AVERAGE(DZ10:DZ11)</f>
        <v>#DIV/0!</v>
      </c>
      <c r="EA13" s="877" t="n">
        <f aca="false">AVERAGE(EA10:EA11)</f>
        <v>7.5</v>
      </c>
      <c r="EB13" s="877" t="n">
        <f aca="false">AVERAGE(EB10:EB11)</f>
        <v>8.5</v>
      </c>
      <c r="EC13" s="877" t="n">
        <f aca="false">AVERAGE(EC10:EC11)</f>
        <v>8.5</v>
      </c>
      <c r="ED13" s="877" t="e">
        <f aca="false">AVERAGE(ED10:ED11)</f>
        <v>#DIV/0!</v>
      </c>
      <c r="EE13" s="877" t="e">
        <f aca="false">AVERAGE(EE10:EE11)</f>
        <v>#DIV/0!</v>
      </c>
      <c r="EF13" s="877" t="e">
        <f aca="false">AVERAGE(EF10:EF11)</f>
        <v>#DIV/0!</v>
      </c>
      <c r="EG13" s="877" t="n">
        <f aca="false">AVERAGE(EG10:EG11)</f>
        <v>8</v>
      </c>
      <c r="EH13" s="877" t="n">
        <f aca="false">AVERAGE(EH10:EH11)</f>
        <v>8</v>
      </c>
      <c r="EI13" s="877" t="n">
        <f aca="false">AVERAGE(EI10:EI11)</f>
        <v>8</v>
      </c>
      <c r="EJ13" s="877" t="n">
        <f aca="false">AVERAGE(EJ10:EJ11)</f>
        <v>8</v>
      </c>
      <c r="EK13" s="877" t="e">
        <f aca="false">AVERAGE(EK10:EK11)</f>
        <v>#DIV/0!</v>
      </c>
      <c r="EL13" s="877" t="e">
        <f aca="false">AVERAGE(EL10:EL11)</f>
        <v>#DIV/0!</v>
      </c>
      <c r="EM13" s="877" t="n">
        <f aca="false">AVERAGE(EM10:EM11)</f>
        <v>8.5</v>
      </c>
      <c r="EN13" s="877" t="n">
        <f aca="false">AVERAGE(EN10:EN11)</f>
        <v>8.5</v>
      </c>
      <c r="EO13" s="877" t="e">
        <f aca="false">AVERAGE(EO10:EO11)</f>
        <v>#DIV/0!</v>
      </c>
      <c r="EP13" s="877" t="e">
        <f aca="false">AVERAGE(EP10:EP11)</f>
        <v>#DIV/0!</v>
      </c>
      <c r="EQ13" s="877" t="e">
        <f aca="false">AVERAGE(EQ10:EQ11)</f>
        <v>#DIV/0!</v>
      </c>
      <c r="ER13" s="877" t="e">
        <f aca="false">AVERAGE(ER10:ER11)</f>
        <v>#DIV/0!</v>
      </c>
      <c r="ES13" s="877" t="n">
        <f aca="false">AVERAGE(ES10:ES11)</f>
        <v>7</v>
      </c>
      <c r="ET13" s="877" t="e">
        <f aca="false">AVERAGE(ET10:ET11)</f>
        <v>#DIV/0!</v>
      </c>
      <c r="EU13" s="877" t="e">
        <f aca="false">AVERAGE(EU10:EU11)</f>
        <v>#DIV/0!</v>
      </c>
      <c r="EV13" s="877" t="e">
        <f aca="false">AVERAGE(EV10:EV11)</f>
        <v>#DIV/0!</v>
      </c>
      <c r="EW13" s="877" t="e">
        <f aca="false">AVERAGE(EW10:EW11)</f>
        <v>#DIV/0!</v>
      </c>
      <c r="EX13" s="877" t="e">
        <f aca="false">AVERAGE(EX10:EX11)</f>
        <v>#DIV/0!</v>
      </c>
      <c r="EY13" s="877" t="n">
        <f aca="false">AVERAGE(EY10:EY11)</f>
        <v>7.5</v>
      </c>
      <c r="EZ13" s="877" t="n">
        <f aca="false">AVERAGE(EZ10:EZ11)</f>
        <v>7.5</v>
      </c>
      <c r="FA13" s="877" t="n">
        <f aca="false">AVERAGE(FA10:FA11)</f>
        <v>7.5</v>
      </c>
      <c r="FB13" s="877" t="n">
        <f aca="false">AVERAGE(FB10:FB11)</f>
        <v>7.5</v>
      </c>
      <c r="FC13" s="877" t="e">
        <f aca="false">AVERAGE(FC10:FC11)</f>
        <v>#DIV/0!</v>
      </c>
      <c r="FD13" s="877" t="e">
        <f aca="false">AVERAGE(FD10:FD11)</f>
        <v>#DIV/0!</v>
      </c>
      <c r="FE13" s="877" t="e">
        <f aca="false">AVERAGE(FE10:FE11)</f>
        <v>#DIV/0!</v>
      </c>
      <c r="FF13" s="877" t="n">
        <f aca="false">AVERAGE(FF10:FF11)</f>
        <v>9.5</v>
      </c>
      <c r="FG13" s="877" t="n">
        <f aca="false">AVERAGE(FG10:FG11)</f>
        <v>9.5</v>
      </c>
      <c r="FH13" s="877" t="n">
        <f aca="false">AVERAGE(FH10:FH11)</f>
        <v>9.5</v>
      </c>
      <c r="FI13" s="877" t="n">
        <f aca="false">AVERAGE(FI10:FI11)</f>
        <v>9.5</v>
      </c>
      <c r="FJ13" s="877" t="e">
        <f aca="false">AVERAGE(FJ10:FJ11)</f>
        <v>#DIV/0!</v>
      </c>
      <c r="FK13" s="877" t="e">
        <f aca="false">AVERAGE(FK10:FK11)</f>
        <v>#DIV/0!</v>
      </c>
      <c r="FL13" s="877" t="e">
        <f aca="false">AVERAGE(FL10:FL11)</f>
        <v>#DIV/0!</v>
      </c>
      <c r="FM13" s="877" t="n">
        <f aca="false">AVERAGE(FM10:FM11)</f>
        <v>8</v>
      </c>
      <c r="FN13" s="877" t="n">
        <f aca="false">AVERAGE(FN10:FN11)</f>
        <v>8</v>
      </c>
      <c r="FO13" s="877" t="n">
        <f aca="false">AVERAGE(FO10:FO11)</f>
        <v>8</v>
      </c>
      <c r="FP13" s="877" t="n">
        <f aca="false">AVERAGE(FP10:FP11)</f>
        <v>8</v>
      </c>
      <c r="FQ13" s="877" t="n">
        <f aca="false">AVERAGE(FQ10:FQ11)</f>
        <v>8</v>
      </c>
      <c r="FR13" s="877" t="e">
        <f aca="false">AVERAGE(FR10:FR11)</f>
        <v>#DIV/0!</v>
      </c>
      <c r="FS13" s="877" t="n">
        <f aca="false">AVERAGE(FS10:FS11)</f>
        <v>8.75</v>
      </c>
      <c r="FT13" s="877" t="n">
        <f aca="false">AVERAGE(FT10:FT11)</f>
        <v>8.75</v>
      </c>
      <c r="FU13" s="877" t="n">
        <f aca="false">AVERAGE(FU10:FU11)</f>
        <v>8.75</v>
      </c>
      <c r="FV13" s="877" t="n">
        <f aca="false">AVERAGE(FV10:FV11)</f>
        <v>8.75</v>
      </c>
      <c r="FW13" s="877" t="e">
        <f aca="false">AVERAGE(FW10:FW11)</f>
        <v>#DIV/0!</v>
      </c>
      <c r="FX13" s="877" t="e">
        <f aca="false">AVERAGE(FX10:FX11)</f>
        <v>#DIV/0!</v>
      </c>
      <c r="FY13" s="877" t="n">
        <f aca="false">AVERAGE(FY10:FY11)</f>
        <v>6</v>
      </c>
      <c r="FZ13" s="877" t="n">
        <f aca="false">AVERAGE(FZ10:FZ11)</f>
        <v>6</v>
      </c>
      <c r="GA13" s="877" t="n">
        <f aca="false">AVERAGE(GA10:GA11)</f>
        <v>6</v>
      </c>
      <c r="GB13" s="877" t="e">
        <f aca="false">AVERAGE(GB10:GB11)</f>
        <v>#DIV/0!</v>
      </c>
      <c r="GC13" s="877" t="e">
        <f aca="false">AVERAGE(GC10:GC11)</f>
        <v>#DIV/0!</v>
      </c>
      <c r="GD13" s="877" t="e">
        <f aca="false">AVERAGE(GD10:GD11)</f>
        <v>#DIV/0!</v>
      </c>
      <c r="GE13" s="877" t="n">
        <f aca="false">AVERAGE(GE10:GE11)</f>
        <v>2.5</v>
      </c>
      <c r="GF13" s="877" t="e">
        <f aca="false">AVERAGE(GF10:GF11)</f>
        <v>#DIV/0!</v>
      </c>
      <c r="GG13" s="877" t="e">
        <f aca="false">AVERAGE(GG10:GG11)</f>
        <v>#DIV/0!</v>
      </c>
      <c r="GH13" s="877" t="e">
        <f aca="false">AVERAGE(GH10:GH11)</f>
        <v>#DIV/0!</v>
      </c>
      <c r="GI13" s="877" t="e">
        <f aca="false">AVERAGE(GI10:GI11)</f>
        <v>#DIV/0!</v>
      </c>
      <c r="GJ13" s="877" t="e">
        <f aca="false">AVERAGE(GJ10:GJ11)</f>
        <v>#DIV/0!</v>
      </c>
      <c r="GK13" s="877" t="n">
        <f aca="false">AVERAGE(GK10:GK11)</f>
        <v>6</v>
      </c>
      <c r="GL13" s="877" t="n">
        <f aca="false">AVERAGE(GL10:GL11)</f>
        <v>6</v>
      </c>
      <c r="GM13" s="877" t="e">
        <f aca="false">AVERAGE(GM10:GM11)</f>
        <v>#DIV/0!</v>
      </c>
      <c r="GN13" s="877" t="e">
        <f aca="false">AVERAGE(GN10:GN11)</f>
        <v>#DIV/0!</v>
      </c>
      <c r="GO13" s="877" t="e">
        <f aca="false">AVERAGE(GO10:GO11)</f>
        <v>#DIV/0!</v>
      </c>
      <c r="GP13" s="877" t="e">
        <f aca="false">AVERAGE(GP10:GP11)</f>
        <v>#DIV/0!</v>
      </c>
      <c r="GQ13" s="877" t="e">
        <f aca="false">AVERAGE(GQ10:GQ11)</f>
        <v>#DIV/0!</v>
      </c>
      <c r="GR13" s="877" t="e">
        <f aca="false">AVERAGE(GR10:GR11)</f>
        <v>#DIV/0!</v>
      </c>
      <c r="GS13" s="877" t="e">
        <f aca="false">AVERAGE(GS10:GS11)</f>
        <v>#DIV/0!</v>
      </c>
      <c r="GT13" s="877" t="e">
        <f aca="false">AVERAGE(GT10:GT11)</f>
        <v>#DIV/0!</v>
      </c>
      <c r="GU13" s="877" t="e">
        <f aca="false">AVERAGE(GU10:GU11)</f>
        <v>#DIV/0!</v>
      </c>
      <c r="GV13" s="878" t="e">
        <f aca="false">AVERAGE(GV10:GV11)</f>
        <v>#DIV/0!</v>
      </c>
    </row>
    <row r="14" customFormat="false" ht="18.75" hidden="false" customHeight="true" outlineLevel="0" collapsed="false">
      <c r="A14" s="867"/>
      <c r="B14" s="879" t="s">
        <v>549</v>
      </c>
      <c r="C14" s="880" t="n">
        <v>8</v>
      </c>
      <c r="D14" s="880"/>
      <c r="E14" s="880"/>
      <c r="F14" s="880"/>
      <c r="G14" s="880"/>
      <c r="H14" s="880"/>
      <c r="I14" s="881" t="n">
        <v>10</v>
      </c>
      <c r="J14" s="881"/>
      <c r="K14" s="881"/>
      <c r="L14" s="881"/>
      <c r="M14" s="881"/>
      <c r="N14" s="881"/>
      <c r="O14" s="881" t="n">
        <v>9</v>
      </c>
      <c r="P14" s="881"/>
      <c r="Q14" s="881"/>
      <c r="R14" s="881"/>
      <c r="S14" s="881"/>
      <c r="T14" s="881"/>
      <c r="U14" s="881" t="n">
        <v>10</v>
      </c>
      <c r="V14" s="881"/>
      <c r="W14" s="881"/>
      <c r="X14" s="881"/>
      <c r="Y14" s="881"/>
      <c r="Z14" s="881"/>
      <c r="AA14" s="881" t="n">
        <v>9</v>
      </c>
      <c r="AB14" s="881"/>
      <c r="AC14" s="881"/>
      <c r="AD14" s="881"/>
      <c r="AE14" s="881"/>
      <c r="AF14" s="881"/>
      <c r="AG14" s="881" t="n">
        <v>10</v>
      </c>
      <c r="AH14" s="881"/>
      <c r="AI14" s="881"/>
      <c r="AJ14" s="881"/>
      <c r="AK14" s="881"/>
      <c r="AL14" s="881"/>
      <c r="AM14" s="881" t="n">
        <v>8</v>
      </c>
      <c r="AN14" s="881"/>
      <c r="AO14" s="881"/>
      <c r="AP14" s="881"/>
      <c r="AQ14" s="881"/>
      <c r="AR14" s="881"/>
      <c r="AS14" s="881" t="n">
        <v>10</v>
      </c>
      <c r="AT14" s="881"/>
      <c r="AU14" s="881"/>
      <c r="AV14" s="881"/>
      <c r="AW14" s="881"/>
      <c r="AX14" s="881"/>
      <c r="AY14" s="881" t="n">
        <v>7</v>
      </c>
      <c r="AZ14" s="881"/>
      <c r="BA14" s="881"/>
      <c r="BB14" s="881"/>
      <c r="BC14" s="881"/>
      <c r="BD14" s="881"/>
      <c r="BE14" s="881" t="n">
        <v>10</v>
      </c>
      <c r="BF14" s="881"/>
      <c r="BG14" s="881"/>
      <c r="BH14" s="881"/>
      <c r="BI14" s="881"/>
      <c r="BJ14" s="881"/>
      <c r="BK14" s="881" t="n">
        <v>9</v>
      </c>
      <c r="BL14" s="881"/>
      <c r="BM14" s="881"/>
      <c r="BN14" s="881"/>
      <c r="BO14" s="881"/>
      <c r="BP14" s="881"/>
      <c r="BQ14" s="881" t="n">
        <v>5</v>
      </c>
      <c r="BR14" s="881"/>
      <c r="BS14" s="881"/>
      <c r="BT14" s="881"/>
      <c r="BU14" s="881"/>
      <c r="BV14" s="881"/>
      <c r="BW14" s="881" t="n">
        <v>8.5</v>
      </c>
      <c r="BX14" s="881"/>
      <c r="BY14" s="881"/>
      <c r="BZ14" s="881"/>
      <c r="CA14" s="881"/>
      <c r="CB14" s="881"/>
      <c r="CC14" s="882" t="n">
        <v>10</v>
      </c>
      <c r="CD14" s="882"/>
      <c r="CE14" s="882"/>
      <c r="CF14" s="882"/>
      <c r="CG14" s="882"/>
      <c r="CH14" s="882"/>
      <c r="CI14" s="882"/>
      <c r="CJ14" s="882" t="n">
        <v>8</v>
      </c>
      <c r="CK14" s="882"/>
      <c r="CL14" s="882"/>
      <c r="CM14" s="882"/>
      <c r="CN14" s="882"/>
      <c r="CO14" s="882"/>
      <c r="CP14" s="882"/>
      <c r="CQ14" s="881" t="n">
        <v>6</v>
      </c>
      <c r="CR14" s="881"/>
      <c r="CS14" s="881"/>
      <c r="CT14" s="881"/>
      <c r="CU14" s="881"/>
      <c r="CV14" s="881"/>
      <c r="CW14" s="881" t="n">
        <v>8.5</v>
      </c>
      <c r="CX14" s="881"/>
      <c r="CY14" s="881"/>
      <c r="CZ14" s="881"/>
      <c r="DA14" s="881"/>
      <c r="DB14" s="881"/>
      <c r="DC14" s="881" t="n">
        <v>6.5</v>
      </c>
      <c r="DD14" s="881"/>
      <c r="DE14" s="881"/>
      <c r="DF14" s="881"/>
      <c r="DG14" s="881"/>
      <c r="DH14" s="881"/>
      <c r="DI14" s="881" t="n">
        <v>0</v>
      </c>
      <c r="DJ14" s="881"/>
      <c r="DK14" s="881"/>
      <c r="DL14" s="881"/>
      <c r="DM14" s="881"/>
      <c r="DN14" s="881"/>
      <c r="DO14" s="881" t="n">
        <v>10</v>
      </c>
      <c r="DP14" s="881"/>
      <c r="DQ14" s="881"/>
      <c r="DR14" s="881"/>
      <c r="DS14" s="881"/>
      <c r="DT14" s="881"/>
      <c r="DU14" s="881" t="n">
        <v>5</v>
      </c>
      <c r="DV14" s="881"/>
      <c r="DW14" s="881"/>
      <c r="DX14" s="881"/>
      <c r="DY14" s="881"/>
      <c r="DZ14" s="881"/>
      <c r="EA14" s="881" t="n">
        <v>9</v>
      </c>
      <c r="EB14" s="881"/>
      <c r="EC14" s="881"/>
      <c r="ED14" s="881"/>
      <c r="EE14" s="881"/>
      <c r="EF14" s="881"/>
      <c r="EG14" s="881" t="n">
        <v>9</v>
      </c>
      <c r="EH14" s="881"/>
      <c r="EI14" s="881"/>
      <c r="EJ14" s="881"/>
      <c r="EK14" s="881"/>
      <c r="EL14" s="881"/>
      <c r="EM14" s="881" t="n">
        <v>9.5</v>
      </c>
      <c r="EN14" s="881"/>
      <c r="EO14" s="881"/>
      <c r="EP14" s="881"/>
      <c r="EQ14" s="881"/>
      <c r="ER14" s="881"/>
      <c r="ES14" s="881" t="n">
        <v>8</v>
      </c>
      <c r="ET14" s="881"/>
      <c r="EU14" s="881"/>
      <c r="EV14" s="881"/>
      <c r="EW14" s="881"/>
      <c r="EX14" s="881"/>
      <c r="EY14" s="882" t="n">
        <v>7</v>
      </c>
      <c r="EZ14" s="882"/>
      <c r="FA14" s="882"/>
      <c r="FB14" s="882"/>
      <c r="FC14" s="882"/>
      <c r="FD14" s="882"/>
      <c r="FE14" s="882"/>
      <c r="FF14" s="882" t="n">
        <v>10</v>
      </c>
      <c r="FG14" s="882"/>
      <c r="FH14" s="882"/>
      <c r="FI14" s="882"/>
      <c r="FJ14" s="882"/>
      <c r="FK14" s="882"/>
      <c r="FL14" s="882"/>
      <c r="FM14" s="881" t="n">
        <v>4</v>
      </c>
      <c r="FN14" s="881"/>
      <c r="FO14" s="881"/>
      <c r="FP14" s="881"/>
      <c r="FQ14" s="881"/>
      <c r="FR14" s="881"/>
      <c r="FS14" s="881" t="n">
        <v>8</v>
      </c>
      <c r="FT14" s="881"/>
      <c r="FU14" s="881"/>
      <c r="FV14" s="881"/>
      <c r="FW14" s="881"/>
      <c r="FX14" s="881"/>
      <c r="FY14" s="881" t="n">
        <v>6</v>
      </c>
      <c r="FZ14" s="881"/>
      <c r="GA14" s="881"/>
      <c r="GB14" s="881"/>
      <c r="GC14" s="881"/>
      <c r="GD14" s="881"/>
      <c r="GE14" s="881" t="n">
        <v>1</v>
      </c>
      <c r="GF14" s="881"/>
      <c r="GG14" s="881"/>
      <c r="GH14" s="881"/>
      <c r="GI14" s="881"/>
      <c r="GJ14" s="881"/>
      <c r="GK14" s="881" t="n">
        <v>7.5</v>
      </c>
      <c r="GL14" s="881"/>
      <c r="GM14" s="881"/>
      <c r="GN14" s="881"/>
      <c r="GO14" s="881"/>
      <c r="GP14" s="881"/>
      <c r="GQ14" s="883" t="n">
        <v>0</v>
      </c>
      <c r="GR14" s="883"/>
      <c r="GS14" s="883"/>
      <c r="GT14" s="883"/>
      <c r="GU14" s="883"/>
      <c r="GV14" s="883"/>
    </row>
    <row r="15" customFormat="false" ht="12" hidden="false" customHeight="true" outlineLevel="0" collapsed="false">
      <c r="A15" s="884" t="s">
        <v>277</v>
      </c>
      <c r="B15" s="884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0"/>
      <c r="BB15" s="390"/>
      <c r="BC15" s="390"/>
      <c r="BD15" s="390"/>
      <c r="BE15" s="390"/>
      <c r="BF15" s="390"/>
      <c r="BG15" s="390"/>
      <c r="BH15" s="390"/>
      <c r="BI15" s="390"/>
      <c r="BJ15" s="390"/>
      <c r="BK15" s="390"/>
      <c r="BL15" s="390"/>
      <c r="BM15" s="390"/>
      <c r="BN15" s="390"/>
      <c r="BO15" s="390"/>
      <c r="BP15" s="390"/>
      <c r="BQ15" s="390"/>
      <c r="BR15" s="390"/>
      <c r="BS15" s="390"/>
      <c r="BT15" s="390"/>
      <c r="BU15" s="390"/>
      <c r="BV15" s="390"/>
      <c r="BW15" s="390"/>
      <c r="BX15" s="390"/>
      <c r="BY15" s="390"/>
      <c r="BZ15" s="390"/>
      <c r="CA15" s="390"/>
      <c r="CB15" s="390"/>
      <c r="CC15" s="390"/>
      <c r="CD15" s="390"/>
      <c r="CE15" s="390"/>
      <c r="CF15" s="390"/>
      <c r="CG15" s="390"/>
      <c r="CH15" s="390"/>
      <c r="CI15" s="390"/>
      <c r="CJ15" s="390"/>
      <c r="CK15" s="390"/>
      <c r="CL15" s="390"/>
      <c r="CM15" s="390"/>
      <c r="CN15" s="390"/>
      <c r="CO15" s="390"/>
      <c r="CP15" s="390"/>
      <c r="CQ15" s="390"/>
      <c r="CR15" s="390"/>
      <c r="CS15" s="390"/>
      <c r="CT15" s="390"/>
      <c r="CU15" s="390"/>
      <c r="CV15" s="390"/>
      <c r="CW15" s="390"/>
      <c r="CX15" s="390"/>
      <c r="CY15" s="390"/>
      <c r="CZ15" s="390"/>
      <c r="DA15" s="390"/>
      <c r="DB15" s="390"/>
      <c r="DC15" s="390"/>
      <c r="DD15" s="390"/>
      <c r="DE15" s="390"/>
      <c r="DF15" s="390"/>
      <c r="DG15" s="390"/>
      <c r="DH15" s="390"/>
      <c r="DI15" s="390"/>
      <c r="DJ15" s="390"/>
      <c r="DK15" s="390"/>
      <c r="DL15" s="390"/>
      <c r="DM15" s="390"/>
      <c r="DN15" s="390"/>
      <c r="DO15" s="390"/>
      <c r="DP15" s="390"/>
      <c r="DQ15" s="390"/>
      <c r="DR15" s="390"/>
      <c r="DS15" s="390"/>
      <c r="DT15" s="390"/>
      <c r="DU15" s="390"/>
      <c r="DV15" s="390"/>
      <c r="DW15" s="390"/>
      <c r="DX15" s="390"/>
      <c r="DY15" s="390"/>
      <c r="DZ15" s="390"/>
      <c r="EA15" s="390"/>
      <c r="EB15" s="390"/>
      <c r="EC15" s="390"/>
      <c r="ED15" s="390"/>
      <c r="EE15" s="390"/>
      <c r="EF15" s="390"/>
      <c r="EG15" s="390"/>
      <c r="EH15" s="390"/>
      <c r="EI15" s="390"/>
      <c r="EJ15" s="390"/>
      <c r="EK15" s="390"/>
      <c r="EL15" s="390"/>
      <c r="EM15" s="390"/>
      <c r="EN15" s="390"/>
      <c r="EO15" s="390"/>
      <c r="EP15" s="390"/>
      <c r="EQ15" s="390"/>
      <c r="ER15" s="390"/>
      <c r="ES15" s="390"/>
      <c r="ET15" s="390"/>
      <c r="EU15" s="390"/>
      <c r="EV15" s="390"/>
      <c r="EW15" s="390"/>
      <c r="EX15" s="390"/>
      <c r="EY15" s="390"/>
      <c r="EZ15" s="390"/>
      <c r="FA15" s="390"/>
      <c r="FB15" s="390"/>
      <c r="FC15" s="390"/>
      <c r="FD15" s="390"/>
      <c r="FE15" s="390"/>
      <c r="FF15" s="390"/>
      <c r="FG15" s="390"/>
      <c r="FH15" s="390"/>
      <c r="FI15" s="390"/>
      <c r="FJ15" s="390"/>
      <c r="FK15" s="390"/>
      <c r="FL15" s="390"/>
      <c r="FM15" s="390"/>
      <c r="FN15" s="390"/>
      <c r="FO15" s="390"/>
      <c r="FP15" s="390"/>
      <c r="FQ15" s="390"/>
      <c r="FR15" s="390"/>
      <c r="FS15" s="390"/>
      <c r="FT15" s="390"/>
      <c r="FU15" s="390"/>
      <c r="FV15" s="390"/>
      <c r="FW15" s="390"/>
      <c r="FX15" s="390"/>
      <c r="FY15" s="390"/>
      <c r="FZ15" s="390"/>
      <c r="GA15" s="390"/>
      <c r="GB15" s="390"/>
      <c r="GC15" s="390"/>
      <c r="GD15" s="390"/>
      <c r="GE15" s="390"/>
      <c r="GF15" s="390"/>
      <c r="GG15" s="390"/>
      <c r="GH15" s="390"/>
      <c r="GI15" s="390"/>
      <c r="GJ15" s="390"/>
      <c r="GK15" s="390"/>
      <c r="GL15" s="390"/>
      <c r="GM15" s="390"/>
      <c r="GN15" s="390"/>
      <c r="GO15" s="390"/>
      <c r="GP15" s="390"/>
      <c r="GQ15" s="390"/>
      <c r="GR15" s="390"/>
      <c r="GS15" s="390"/>
      <c r="GT15" s="390"/>
      <c r="GU15" s="390"/>
      <c r="GV15" s="390"/>
    </row>
    <row r="16" customFormat="false" ht="12" hidden="false" customHeight="true" outlineLevel="0" collapsed="false">
      <c r="A16" s="885" t="s">
        <v>547</v>
      </c>
      <c r="B16" s="886" t="n">
        <v>0.1</v>
      </c>
      <c r="E16" s="887"/>
      <c r="F16" s="888"/>
      <c r="G16" s="396"/>
      <c r="H16" s="396"/>
      <c r="I16" s="889"/>
      <c r="J16" s="890"/>
      <c r="K16" s="887"/>
      <c r="L16" s="888"/>
      <c r="M16" s="396"/>
      <c r="N16" s="396"/>
      <c r="O16" s="396"/>
      <c r="P16" s="889"/>
      <c r="Q16" s="890"/>
      <c r="R16" s="887"/>
      <c r="S16" s="888"/>
      <c r="T16" s="396"/>
      <c r="U16" s="889"/>
      <c r="V16" s="890"/>
      <c r="W16" s="887"/>
      <c r="X16" s="888"/>
      <c r="Y16" s="396"/>
      <c r="Z16" s="889"/>
      <c r="AA16" s="890"/>
      <c r="AB16" s="890"/>
      <c r="AC16" s="890"/>
      <c r="AD16" s="887"/>
      <c r="AE16" s="888"/>
      <c r="AF16" s="888"/>
      <c r="AG16" s="888"/>
      <c r="AH16" s="888"/>
      <c r="AI16" s="396"/>
      <c r="AJ16" s="889"/>
      <c r="AK16" s="890"/>
      <c r="AL16" s="887"/>
      <c r="AM16" s="888"/>
      <c r="AN16" s="396"/>
      <c r="AO16" s="396"/>
      <c r="AP16" s="396"/>
      <c r="AQ16" s="889"/>
      <c r="AR16" s="890"/>
      <c r="AS16" s="890"/>
      <c r="AT16" s="890"/>
      <c r="AU16" s="887"/>
      <c r="AV16" s="888"/>
      <c r="AW16" s="396"/>
      <c r="AX16" s="889"/>
      <c r="AY16" s="890"/>
      <c r="AZ16" s="887"/>
      <c r="BA16" s="888"/>
      <c r="BB16" s="888"/>
      <c r="BC16" s="888"/>
      <c r="BD16" s="396"/>
      <c r="BE16" s="889"/>
      <c r="BF16" s="889"/>
      <c r="BG16" s="889"/>
      <c r="BH16" s="890"/>
      <c r="BI16" s="887"/>
      <c r="BJ16" s="888"/>
      <c r="BK16" s="888"/>
      <c r="BL16" s="396"/>
      <c r="BM16" s="889"/>
      <c r="BN16" s="889"/>
      <c r="BO16" s="889"/>
      <c r="BP16" s="890"/>
      <c r="BQ16" s="887"/>
      <c r="BR16" s="887"/>
      <c r="BS16" s="887"/>
      <c r="BT16" s="888"/>
      <c r="BU16" s="396"/>
      <c r="BV16" s="889"/>
      <c r="BW16" s="890"/>
      <c r="BX16" s="887"/>
      <c r="BY16" s="888"/>
      <c r="BZ16" s="396"/>
      <c r="CA16" s="889"/>
      <c r="CB16" s="889"/>
      <c r="CC16" s="889"/>
      <c r="CD16" s="889"/>
      <c r="CE16" s="889"/>
      <c r="CF16" s="889"/>
      <c r="CG16" s="889"/>
      <c r="CH16" s="889"/>
      <c r="CI16" s="889"/>
      <c r="CJ16" s="889"/>
      <c r="CK16" s="889"/>
      <c r="CL16" s="889"/>
      <c r="CM16" s="889"/>
      <c r="CN16" s="889"/>
      <c r="CO16" s="889"/>
      <c r="CP16" s="889"/>
      <c r="CQ16" s="889"/>
      <c r="CR16" s="889"/>
      <c r="CS16" s="889"/>
      <c r="CT16" s="889"/>
      <c r="CU16" s="889"/>
      <c r="CV16" s="889"/>
      <c r="CW16" s="889"/>
      <c r="CX16" s="889"/>
      <c r="CY16" s="889"/>
      <c r="CZ16" s="889"/>
      <c r="DA16" s="889"/>
      <c r="DB16" s="889"/>
      <c r="DC16" s="889"/>
      <c r="DD16" s="889"/>
      <c r="DE16" s="889"/>
      <c r="DF16" s="889"/>
      <c r="DG16" s="889"/>
      <c r="DH16" s="889"/>
      <c r="DI16" s="889"/>
      <c r="DJ16" s="889"/>
      <c r="DK16" s="889"/>
      <c r="DL16" s="889"/>
      <c r="DM16" s="889"/>
      <c r="DN16" s="889"/>
      <c r="DO16" s="889"/>
      <c r="DP16" s="889"/>
      <c r="DQ16" s="889"/>
      <c r="DR16" s="889"/>
      <c r="DS16" s="889"/>
      <c r="DT16" s="889"/>
      <c r="DU16" s="889"/>
      <c r="DV16" s="889"/>
      <c r="DW16" s="889"/>
      <c r="DX16" s="889"/>
      <c r="DY16" s="889"/>
      <c r="DZ16" s="889"/>
      <c r="EA16" s="889"/>
      <c r="EB16" s="889"/>
      <c r="EC16" s="889"/>
      <c r="ED16" s="890"/>
      <c r="EE16" s="887"/>
      <c r="EF16" s="888"/>
      <c r="EG16" s="888"/>
      <c r="EH16" s="396"/>
      <c r="EI16" s="889"/>
      <c r="EJ16" s="889"/>
      <c r="EK16" s="889"/>
      <c r="EL16" s="890"/>
      <c r="EM16" s="887"/>
      <c r="EN16" s="887"/>
      <c r="EO16" s="887"/>
      <c r="EP16" s="888"/>
      <c r="EQ16" s="396"/>
      <c r="ER16" s="889"/>
      <c r="ES16" s="890"/>
      <c r="ET16" s="887"/>
      <c r="EU16" s="888"/>
      <c r="EV16" s="396"/>
      <c r="EW16" s="889"/>
      <c r="EX16" s="889"/>
      <c r="EY16" s="889"/>
      <c r="EZ16" s="889"/>
      <c r="FA16" s="889"/>
      <c r="FB16" s="889"/>
      <c r="FC16" s="889"/>
      <c r="FD16" s="889"/>
      <c r="FE16" s="889"/>
      <c r="FF16" s="889"/>
      <c r="FG16" s="889"/>
      <c r="FH16" s="889"/>
      <c r="FI16" s="889"/>
      <c r="FJ16" s="889"/>
      <c r="FK16" s="889"/>
      <c r="FL16" s="889"/>
      <c r="FM16" s="889"/>
      <c r="FN16" s="889"/>
      <c r="FO16" s="889"/>
      <c r="FP16" s="889"/>
      <c r="FQ16" s="889"/>
      <c r="FR16" s="889"/>
      <c r="FS16" s="889"/>
      <c r="FT16" s="889"/>
      <c r="FU16" s="889"/>
      <c r="FV16" s="889"/>
      <c r="FW16" s="889"/>
      <c r="FX16" s="889"/>
      <c r="FY16" s="889"/>
      <c r="FZ16" s="889"/>
      <c r="GA16" s="889"/>
      <c r="GB16" s="889"/>
      <c r="GC16" s="889"/>
      <c r="GD16" s="889"/>
      <c r="GE16" s="889"/>
      <c r="GF16" s="889"/>
      <c r="GG16" s="889"/>
      <c r="GH16" s="889"/>
      <c r="GI16" s="889"/>
      <c r="GJ16" s="889"/>
      <c r="GK16" s="889"/>
      <c r="GL16" s="889"/>
      <c r="GM16" s="889"/>
      <c r="GN16" s="889"/>
      <c r="GO16" s="889"/>
      <c r="GP16" s="889"/>
      <c r="GQ16" s="889"/>
      <c r="GR16" s="889"/>
      <c r="GS16" s="889"/>
      <c r="GT16" s="889"/>
      <c r="GU16" s="889"/>
      <c r="GV16" s="889"/>
    </row>
    <row r="17" customFormat="false" ht="14.25" hidden="false" customHeight="true" outlineLevel="0" collapsed="false">
      <c r="A17" s="885"/>
      <c r="B17" s="886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23"/>
      <c r="AF17" s="123"/>
      <c r="AG17" s="123"/>
      <c r="AH17" s="123"/>
      <c r="AI17" s="123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23"/>
      <c r="BM17" s="149"/>
      <c r="BN17" s="149"/>
      <c r="BO17" s="149"/>
      <c r="BP17" s="149"/>
      <c r="BQ17" s="149"/>
      <c r="BR17" s="149"/>
      <c r="BS17" s="149"/>
      <c r="BT17" s="149"/>
      <c r="BU17" s="123"/>
      <c r="BV17" s="149"/>
      <c r="BW17" s="149"/>
      <c r="BX17" s="149"/>
      <c r="BY17" s="149"/>
      <c r="BZ17" s="123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49"/>
      <c r="EB17" s="149"/>
      <c r="EC17" s="149"/>
      <c r="ED17" s="149"/>
      <c r="EE17" s="149"/>
      <c r="EF17" s="149"/>
      <c r="EG17" s="149"/>
      <c r="EH17" s="123"/>
      <c r="EI17" s="149"/>
      <c r="EJ17" s="149"/>
      <c r="EK17" s="149"/>
      <c r="EL17" s="149"/>
      <c r="EM17" s="149"/>
      <c r="EN17" s="149"/>
      <c r="EO17" s="149"/>
      <c r="EP17" s="149"/>
      <c r="EQ17" s="123"/>
      <c r="ER17" s="149"/>
      <c r="ES17" s="149"/>
      <c r="ET17" s="149"/>
      <c r="EU17" s="149"/>
      <c r="EV17" s="123"/>
      <c r="EW17" s="149"/>
      <c r="EX17" s="149"/>
      <c r="EY17" s="149"/>
      <c r="EZ17" s="149"/>
      <c r="FA17" s="149"/>
      <c r="FB17" s="149"/>
      <c r="FC17" s="149"/>
      <c r="FD17" s="149"/>
      <c r="FE17" s="149"/>
      <c r="FF17" s="149"/>
      <c r="FG17" s="149"/>
      <c r="FH17" s="149"/>
      <c r="FI17" s="149"/>
      <c r="FJ17" s="149"/>
      <c r="FK17" s="149"/>
      <c r="FL17" s="149"/>
      <c r="FM17" s="149"/>
      <c r="FN17" s="149"/>
      <c r="FO17" s="149"/>
      <c r="FP17" s="149"/>
      <c r="FQ17" s="149"/>
      <c r="FR17" s="149"/>
      <c r="FS17" s="149"/>
      <c r="FT17" s="149"/>
      <c r="FU17" s="149"/>
      <c r="FV17" s="149"/>
      <c r="FW17" s="149"/>
      <c r="FX17" s="149"/>
      <c r="FY17" s="149"/>
      <c r="FZ17" s="149"/>
      <c r="GA17" s="149"/>
      <c r="GB17" s="149"/>
      <c r="GC17" s="149"/>
      <c r="GD17" s="149"/>
      <c r="GE17" s="149"/>
      <c r="GF17" s="149"/>
      <c r="GG17" s="149"/>
      <c r="GH17" s="149"/>
      <c r="GI17" s="149"/>
      <c r="GJ17" s="149"/>
      <c r="GK17" s="149"/>
      <c r="GL17" s="149"/>
      <c r="GM17" s="149"/>
      <c r="GN17" s="149"/>
      <c r="GO17" s="149"/>
      <c r="GP17" s="149"/>
      <c r="GQ17" s="149"/>
      <c r="GR17" s="149"/>
      <c r="GS17" s="149"/>
      <c r="GT17" s="149"/>
      <c r="GU17" s="149"/>
      <c r="GV17" s="149"/>
    </row>
    <row r="18" customFormat="false" ht="12" hidden="false" customHeight="true" outlineLevel="0" collapsed="false">
      <c r="A18" s="891" t="s">
        <v>550</v>
      </c>
      <c r="B18" s="892" t="n">
        <v>0.1</v>
      </c>
      <c r="E18" s="893"/>
      <c r="F18" s="893"/>
      <c r="G18" s="893"/>
      <c r="H18" s="893"/>
      <c r="I18" s="893"/>
      <c r="J18" s="893"/>
      <c r="K18" s="893"/>
      <c r="L18" s="893"/>
      <c r="M18" s="893"/>
      <c r="N18" s="893"/>
      <c r="O18" s="893"/>
      <c r="P18" s="893"/>
      <c r="Q18" s="893"/>
      <c r="R18" s="893"/>
      <c r="S18" s="893"/>
      <c r="T18" s="893"/>
      <c r="U18" s="893"/>
      <c r="V18" s="893"/>
      <c r="W18" s="893"/>
      <c r="X18" s="893"/>
      <c r="Y18" s="893"/>
      <c r="Z18" s="893"/>
      <c r="AA18" s="893"/>
      <c r="AB18" s="893"/>
      <c r="AC18" s="893"/>
      <c r="AD18" s="893"/>
      <c r="AE18" s="893"/>
      <c r="AF18" s="893"/>
      <c r="AG18" s="893"/>
      <c r="AH18" s="893"/>
      <c r="AI18" s="893"/>
      <c r="AJ18" s="893"/>
      <c r="AK18" s="893"/>
      <c r="AL18" s="893"/>
      <c r="AM18" s="893"/>
      <c r="AN18" s="893"/>
      <c r="AO18" s="893"/>
      <c r="AP18" s="893"/>
      <c r="AQ18" s="893"/>
      <c r="AR18" s="893"/>
      <c r="AS18" s="893"/>
      <c r="AT18" s="893"/>
      <c r="AU18" s="893"/>
      <c r="AV18" s="893"/>
      <c r="AW18" s="893"/>
      <c r="AX18" s="893"/>
      <c r="AY18" s="893"/>
      <c r="AZ18" s="893"/>
      <c r="BA18" s="893"/>
      <c r="BB18" s="893"/>
      <c r="BC18" s="893"/>
      <c r="BD18" s="893"/>
      <c r="BE18" s="893"/>
      <c r="BF18" s="893"/>
      <c r="BG18" s="893"/>
      <c r="BH18" s="893"/>
      <c r="BI18" s="893"/>
      <c r="BJ18" s="893"/>
      <c r="BK18" s="893"/>
      <c r="BL18" s="893"/>
      <c r="BM18" s="893"/>
      <c r="BN18" s="893"/>
      <c r="BO18" s="893"/>
      <c r="BP18" s="893"/>
      <c r="BQ18" s="893"/>
      <c r="BR18" s="893"/>
      <c r="BS18" s="893"/>
      <c r="BT18" s="893"/>
      <c r="BU18" s="893"/>
      <c r="BV18" s="893"/>
      <c r="BW18" s="893"/>
      <c r="BX18" s="893"/>
      <c r="BY18" s="893"/>
      <c r="BZ18" s="893"/>
      <c r="CA18" s="893"/>
      <c r="CB18" s="893"/>
      <c r="CC18" s="893"/>
      <c r="CD18" s="893"/>
      <c r="CE18" s="893"/>
      <c r="CF18" s="893"/>
      <c r="CG18" s="893"/>
      <c r="CH18" s="893"/>
      <c r="CI18" s="893"/>
      <c r="CJ18" s="893"/>
      <c r="CK18" s="893"/>
      <c r="CL18" s="893"/>
      <c r="CM18" s="893"/>
      <c r="CN18" s="893"/>
      <c r="CO18" s="893"/>
      <c r="CP18" s="893"/>
      <c r="CQ18" s="893"/>
      <c r="CR18" s="893"/>
      <c r="CS18" s="893"/>
      <c r="CT18" s="893"/>
      <c r="CU18" s="893"/>
      <c r="CV18" s="893"/>
      <c r="CW18" s="893"/>
      <c r="CX18" s="893"/>
      <c r="CY18" s="893"/>
      <c r="CZ18" s="893"/>
      <c r="DA18" s="893"/>
      <c r="DB18" s="893"/>
      <c r="DC18" s="893"/>
      <c r="DD18" s="893"/>
      <c r="DE18" s="893"/>
      <c r="DF18" s="893"/>
      <c r="DG18" s="893"/>
      <c r="DH18" s="893"/>
      <c r="DI18" s="893"/>
      <c r="DJ18" s="893"/>
      <c r="DK18" s="893"/>
      <c r="DL18" s="893"/>
      <c r="DM18" s="893"/>
      <c r="DN18" s="893"/>
      <c r="DO18" s="893"/>
      <c r="DP18" s="893"/>
      <c r="DQ18" s="893"/>
      <c r="DR18" s="893"/>
      <c r="DS18" s="893"/>
      <c r="DT18" s="893"/>
      <c r="DU18" s="893"/>
      <c r="DV18" s="893"/>
      <c r="DW18" s="893"/>
      <c r="DX18" s="893"/>
      <c r="DY18" s="893"/>
      <c r="DZ18" s="893"/>
      <c r="EA18" s="893"/>
      <c r="EB18" s="893"/>
      <c r="EC18" s="893"/>
      <c r="ED18" s="893"/>
      <c r="EE18" s="893"/>
      <c r="EF18" s="893"/>
      <c r="EG18" s="893"/>
      <c r="EH18" s="893"/>
      <c r="EI18" s="893"/>
      <c r="EJ18" s="893"/>
      <c r="EK18" s="893"/>
      <c r="EL18" s="893"/>
      <c r="EM18" s="893"/>
      <c r="EN18" s="893"/>
      <c r="EO18" s="893"/>
      <c r="EP18" s="893"/>
      <c r="EQ18" s="893"/>
      <c r="ER18" s="893"/>
      <c r="ES18" s="893"/>
      <c r="ET18" s="893"/>
      <c r="EU18" s="893"/>
      <c r="EV18" s="893"/>
      <c r="EW18" s="893"/>
      <c r="EX18" s="893"/>
      <c r="EY18" s="893"/>
      <c r="EZ18" s="893"/>
      <c r="FA18" s="893"/>
      <c r="FB18" s="893"/>
      <c r="FC18" s="893"/>
      <c r="FD18" s="893"/>
      <c r="FE18" s="893"/>
      <c r="FF18" s="893"/>
      <c r="FG18" s="893"/>
      <c r="FH18" s="893"/>
      <c r="FI18" s="893"/>
      <c r="FJ18" s="893"/>
      <c r="FK18" s="893"/>
      <c r="FL18" s="893"/>
      <c r="FM18" s="893"/>
      <c r="FN18" s="893"/>
      <c r="FO18" s="893"/>
      <c r="FP18" s="893"/>
      <c r="FQ18" s="893"/>
      <c r="FR18" s="893"/>
      <c r="FS18" s="893"/>
      <c r="FT18" s="893"/>
      <c r="FU18" s="893"/>
      <c r="FV18" s="893"/>
      <c r="FW18" s="893"/>
      <c r="FX18" s="893"/>
      <c r="FY18" s="893"/>
      <c r="FZ18" s="893"/>
      <c r="GA18" s="893"/>
      <c r="GB18" s="893"/>
      <c r="GC18" s="893"/>
      <c r="GD18" s="893"/>
      <c r="GE18" s="893"/>
      <c r="GF18" s="893"/>
      <c r="GG18" s="893"/>
      <c r="GH18" s="893"/>
      <c r="GI18" s="893"/>
      <c r="GJ18" s="893"/>
      <c r="GK18" s="893"/>
      <c r="GL18" s="893"/>
      <c r="GM18" s="893"/>
      <c r="GN18" s="893"/>
      <c r="GO18" s="893"/>
      <c r="GP18" s="893"/>
      <c r="GQ18" s="893"/>
      <c r="GR18" s="893"/>
      <c r="GS18" s="893"/>
      <c r="GT18" s="893"/>
      <c r="GU18" s="893"/>
      <c r="GV18" s="893"/>
    </row>
    <row r="19" customFormat="false" ht="12" hidden="false" customHeight="true" outlineLevel="0" collapsed="false">
      <c r="A19" s="891"/>
      <c r="B19" s="892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90"/>
      <c r="AO19" s="390"/>
      <c r="AP19" s="390"/>
      <c r="AQ19" s="390"/>
      <c r="AR19" s="390"/>
      <c r="AS19" s="390"/>
      <c r="AT19" s="390"/>
      <c r="AU19" s="390"/>
      <c r="AV19" s="390"/>
      <c r="AW19" s="390"/>
      <c r="AX19" s="390"/>
      <c r="AY19" s="390"/>
      <c r="AZ19" s="390"/>
      <c r="BA19" s="390"/>
      <c r="BB19" s="390"/>
      <c r="BC19" s="390"/>
      <c r="BD19" s="390"/>
      <c r="BE19" s="390"/>
      <c r="BF19" s="390"/>
      <c r="BG19" s="390"/>
      <c r="BH19" s="390"/>
      <c r="BI19" s="390"/>
      <c r="BJ19" s="390"/>
      <c r="BK19" s="390"/>
      <c r="BL19" s="390"/>
      <c r="BM19" s="390"/>
      <c r="BN19" s="390"/>
      <c r="BO19" s="390"/>
      <c r="BP19" s="390"/>
      <c r="BQ19" s="390"/>
      <c r="BR19" s="390"/>
      <c r="BS19" s="390"/>
      <c r="BT19" s="390"/>
      <c r="BU19" s="390"/>
      <c r="BV19" s="390"/>
      <c r="BW19" s="390"/>
      <c r="BX19" s="390"/>
      <c r="BY19" s="390"/>
      <c r="BZ19" s="390"/>
      <c r="CA19" s="390"/>
      <c r="CB19" s="390"/>
      <c r="CC19" s="390"/>
      <c r="CD19" s="390"/>
      <c r="CE19" s="390"/>
      <c r="CF19" s="390"/>
      <c r="CG19" s="390"/>
      <c r="CH19" s="390"/>
      <c r="CI19" s="390"/>
      <c r="CJ19" s="390"/>
      <c r="CK19" s="390"/>
      <c r="CL19" s="390"/>
      <c r="CM19" s="390"/>
      <c r="CN19" s="390"/>
      <c r="CO19" s="390"/>
      <c r="CP19" s="390"/>
      <c r="CQ19" s="390"/>
      <c r="CR19" s="390"/>
      <c r="CS19" s="390"/>
      <c r="CT19" s="390"/>
      <c r="CU19" s="390"/>
      <c r="CV19" s="390"/>
      <c r="CW19" s="390"/>
      <c r="CX19" s="390"/>
      <c r="CY19" s="390"/>
      <c r="CZ19" s="390"/>
      <c r="DA19" s="390"/>
      <c r="DB19" s="390"/>
      <c r="DC19" s="390"/>
      <c r="DD19" s="390"/>
      <c r="DE19" s="390"/>
      <c r="DF19" s="390"/>
      <c r="DG19" s="390"/>
      <c r="DH19" s="390"/>
      <c r="DI19" s="390"/>
      <c r="DJ19" s="390"/>
      <c r="DK19" s="390"/>
      <c r="DL19" s="390"/>
      <c r="DM19" s="390"/>
      <c r="DN19" s="390"/>
      <c r="DO19" s="390"/>
      <c r="DP19" s="390"/>
      <c r="DQ19" s="390"/>
      <c r="DR19" s="390"/>
      <c r="DS19" s="390"/>
      <c r="DT19" s="390"/>
      <c r="DU19" s="390"/>
      <c r="DV19" s="390"/>
      <c r="DW19" s="390"/>
      <c r="DX19" s="390"/>
      <c r="DY19" s="390"/>
      <c r="DZ19" s="390"/>
      <c r="EA19" s="390"/>
      <c r="EB19" s="390"/>
      <c r="EC19" s="390"/>
      <c r="ED19" s="390"/>
      <c r="EE19" s="390"/>
      <c r="EF19" s="390"/>
      <c r="EG19" s="390"/>
      <c r="EH19" s="390"/>
      <c r="EI19" s="390"/>
      <c r="EJ19" s="390"/>
      <c r="EK19" s="390"/>
      <c r="EL19" s="390"/>
      <c r="EM19" s="390"/>
      <c r="EN19" s="390"/>
      <c r="EO19" s="390"/>
      <c r="EP19" s="390"/>
      <c r="EQ19" s="390"/>
      <c r="ER19" s="390"/>
      <c r="ES19" s="390"/>
      <c r="ET19" s="390"/>
      <c r="EU19" s="390"/>
      <c r="EV19" s="390"/>
      <c r="EW19" s="390"/>
      <c r="EX19" s="390"/>
      <c r="EY19" s="390"/>
      <c r="EZ19" s="390"/>
      <c r="FA19" s="390"/>
      <c r="FB19" s="390"/>
      <c r="FC19" s="390"/>
      <c r="FD19" s="390"/>
      <c r="FE19" s="390"/>
      <c r="FF19" s="390"/>
      <c r="FG19" s="390"/>
      <c r="FH19" s="390"/>
      <c r="FI19" s="390"/>
      <c r="FJ19" s="390"/>
      <c r="FK19" s="390"/>
      <c r="FL19" s="390"/>
      <c r="FM19" s="390"/>
      <c r="FN19" s="390"/>
      <c r="FO19" s="390"/>
      <c r="FP19" s="390"/>
      <c r="FQ19" s="390"/>
      <c r="FR19" s="390"/>
      <c r="FS19" s="390"/>
      <c r="FT19" s="390"/>
      <c r="FU19" s="390"/>
      <c r="FV19" s="390"/>
      <c r="FW19" s="390"/>
      <c r="FX19" s="390"/>
      <c r="FY19" s="390"/>
      <c r="FZ19" s="390"/>
      <c r="GA19" s="390"/>
      <c r="GB19" s="390"/>
      <c r="GC19" s="390"/>
      <c r="GD19" s="390"/>
      <c r="GE19" s="390"/>
      <c r="GF19" s="390"/>
      <c r="GG19" s="390"/>
      <c r="GH19" s="390"/>
      <c r="GI19" s="390"/>
      <c r="GJ19" s="390"/>
      <c r="GK19" s="390"/>
      <c r="GL19" s="390"/>
      <c r="GM19" s="390"/>
      <c r="GN19" s="390"/>
      <c r="GO19" s="390"/>
      <c r="GP19" s="390"/>
      <c r="GQ19" s="390"/>
      <c r="GR19" s="390"/>
      <c r="GS19" s="390"/>
      <c r="GT19" s="390"/>
      <c r="GU19" s="390"/>
      <c r="GV19" s="390"/>
    </row>
    <row r="20" customFormat="false" ht="12" hidden="false" customHeight="true" outlineLevel="0" collapsed="false">
      <c r="A20" s="894" t="s">
        <v>548</v>
      </c>
      <c r="B20" s="886" t="n">
        <v>0.3</v>
      </c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390"/>
      <c r="AP20" s="390"/>
      <c r="AQ20" s="390"/>
      <c r="AR20" s="390"/>
      <c r="AS20" s="390"/>
      <c r="AT20" s="390"/>
      <c r="AU20" s="390"/>
      <c r="AV20" s="390"/>
      <c r="AW20" s="390"/>
      <c r="AX20" s="390"/>
      <c r="AY20" s="390"/>
      <c r="AZ20" s="390"/>
      <c r="BA20" s="390"/>
      <c r="BB20" s="390"/>
      <c r="BC20" s="390"/>
      <c r="BD20" s="390"/>
      <c r="BE20" s="390"/>
      <c r="BF20" s="390"/>
      <c r="BG20" s="390"/>
      <c r="BH20" s="390"/>
      <c r="BI20" s="390"/>
      <c r="BJ20" s="390"/>
      <c r="BK20" s="390"/>
      <c r="BL20" s="390"/>
      <c r="BM20" s="390"/>
      <c r="BN20" s="390"/>
      <c r="BO20" s="390"/>
      <c r="BP20" s="390"/>
      <c r="BQ20" s="390"/>
      <c r="BR20" s="390"/>
      <c r="BS20" s="390"/>
      <c r="BT20" s="390"/>
      <c r="BU20" s="390"/>
      <c r="BV20" s="390"/>
      <c r="BW20" s="390"/>
      <c r="BX20" s="390"/>
      <c r="BY20" s="390"/>
      <c r="BZ20" s="390"/>
      <c r="CA20" s="390"/>
      <c r="CB20" s="390"/>
      <c r="CC20" s="390"/>
      <c r="CD20" s="390"/>
      <c r="CE20" s="390"/>
      <c r="CF20" s="390"/>
      <c r="CG20" s="390"/>
      <c r="CH20" s="390"/>
      <c r="CI20" s="390"/>
      <c r="CJ20" s="390"/>
      <c r="CK20" s="390"/>
      <c r="CL20" s="390"/>
      <c r="CM20" s="390"/>
      <c r="CN20" s="390"/>
      <c r="CO20" s="390"/>
      <c r="CP20" s="390"/>
      <c r="CQ20" s="390"/>
      <c r="CR20" s="390"/>
      <c r="CS20" s="390"/>
      <c r="CT20" s="390"/>
      <c r="CU20" s="390"/>
      <c r="CV20" s="390"/>
      <c r="CW20" s="390"/>
      <c r="CX20" s="390"/>
      <c r="CY20" s="390"/>
      <c r="CZ20" s="390"/>
      <c r="DA20" s="390"/>
      <c r="DB20" s="390"/>
      <c r="DC20" s="390"/>
      <c r="DD20" s="390"/>
      <c r="DE20" s="390"/>
      <c r="DF20" s="390"/>
      <c r="DG20" s="390"/>
      <c r="DH20" s="390"/>
      <c r="DI20" s="390"/>
      <c r="DJ20" s="390"/>
      <c r="DK20" s="390"/>
      <c r="DL20" s="390"/>
      <c r="DM20" s="390"/>
      <c r="DN20" s="390"/>
      <c r="DO20" s="390"/>
      <c r="DP20" s="390"/>
      <c r="DQ20" s="390"/>
      <c r="DR20" s="390"/>
      <c r="DS20" s="390"/>
      <c r="DT20" s="390"/>
      <c r="DU20" s="390"/>
      <c r="DV20" s="390"/>
      <c r="DW20" s="390"/>
      <c r="DX20" s="390"/>
      <c r="DY20" s="390"/>
      <c r="DZ20" s="390"/>
      <c r="EA20" s="390"/>
      <c r="EB20" s="390"/>
      <c r="EC20" s="390"/>
      <c r="ED20" s="390"/>
      <c r="EE20" s="390"/>
      <c r="EF20" s="390"/>
      <c r="EG20" s="390"/>
      <c r="EH20" s="390"/>
      <c r="EI20" s="390"/>
      <c r="EJ20" s="390"/>
      <c r="EK20" s="390"/>
      <c r="EL20" s="390"/>
      <c r="EM20" s="390"/>
      <c r="EN20" s="390"/>
      <c r="EO20" s="390"/>
      <c r="EP20" s="390"/>
      <c r="EQ20" s="390"/>
      <c r="ER20" s="390"/>
      <c r="ES20" s="390"/>
      <c r="ET20" s="390"/>
      <c r="EU20" s="390"/>
      <c r="EV20" s="390"/>
      <c r="EW20" s="390"/>
      <c r="EX20" s="390"/>
      <c r="EY20" s="390"/>
      <c r="EZ20" s="390"/>
      <c r="FA20" s="390"/>
      <c r="FB20" s="390"/>
      <c r="FC20" s="390"/>
      <c r="FD20" s="390"/>
      <c r="FE20" s="390"/>
      <c r="FF20" s="390"/>
      <c r="FG20" s="390"/>
      <c r="FH20" s="390"/>
      <c r="FI20" s="390"/>
      <c r="FJ20" s="390"/>
      <c r="FK20" s="390"/>
      <c r="FL20" s="390"/>
      <c r="FM20" s="390"/>
      <c r="FN20" s="390"/>
      <c r="FO20" s="390"/>
      <c r="FP20" s="390"/>
      <c r="FQ20" s="390"/>
      <c r="FR20" s="390"/>
      <c r="FS20" s="390"/>
      <c r="FT20" s="390"/>
      <c r="FU20" s="390"/>
      <c r="FV20" s="390"/>
      <c r="FW20" s="390"/>
      <c r="FX20" s="390"/>
      <c r="FY20" s="390"/>
      <c r="FZ20" s="390"/>
      <c r="GA20" s="390"/>
      <c r="GB20" s="390"/>
      <c r="GC20" s="390"/>
      <c r="GD20" s="390"/>
      <c r="GE20" s="390"/>
      <c r="GF20" s="390"/>
      <c r="GG20" s="390"/>
      <c r="GH20" s="390"/>
      <c r="GI20" s="390"/>
      <c r="GJ20" s="390"/>
      <c r="GK20" s="390"/>
      <c r="GL20" s="390"/>
      <c r="GM20" s="390"/>
      <c r="GN20" s="390"/>
      <c r="GO20" s="390"/>
      <c r="GP20" s="390"/>
      <c r="GQ20" s="390"/>
      <c r="GR20" s="390"/>
      <c r="GS20" s="390"/>
      <c r="GT20" s="390"/>
      <c r="GU20" s="390"/>
      <c r="GV20" s="390"/>
    </row>
    <row r="21" customFormat="false" ht="12" hidden="false" customHeight="true" outlineLevel="0" collapsed="false">
      <c r="A21" s="895" t="s">
        <v>551</v>
      </c>
      <c r="B21" s="896" t="n">
        <v>0.1</v>
      </c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  <c r="AL21" s="390"/>
      <c r="AM21" s="390"/>
      <c r="AN21" s="390"/>
      <c r="AO21" s="390"/>
      <c r="AP21" s="390"/>
      <c r="AQ21" s="390"/>
      <c r="AR21" s="390"/>
      <c r="AS21" s="390"/>
      <c r="AT21" s="390"/>
      <c r="AU21" s="390"/>
      <c r="AV21" s="390"/>
      <c r="AW21" s="390"/>
      <c r="AX21" s="390"/>
      <c r="AY21" s="390"/>
      <c r="AZ21" s="390"/>
      <c r="BA21" s="390"/>
      <c r="BB21" s="390"/>
      <c r="BC21" s="390"/>
      <c r="BD21" s="390"/>
      <c r="BE21" s="390"/>
      <c r="BF21" s="390"/>
      <c r="BG21" s="390"/>
      <c r="BH21" s="390"/>
      <c r="BI21" s="390"/>
      <c r="BJ21" s="390"/>
      <c r="BK21" s="390"/>
      <c r="BL21" s="390"/>
      <c r="BM21" s="390"/>
      <c r="BN21" s="390"/>
      <c r="BO21" s="390"/>
      <c r="BP21" s="390"/>
      <c r="BQ21" s="390"/>
      <c r="BR21" s="390"/>
      <c r="BS21" s="390"/>
      <c r="BT21" s="390"/>
      <c r="BU21" s="390"/>
      <c r="BV21" s="390"/>
      <c r="BW21" s="390"/>
      <c r="BX21" s="390"/>
      <c r="BY21" s="390"/>
      <c r="BZ21" s="390"/>
      <c r="CA21" s="390"/>
      <c r="CB21" s="390"/>
      <c r="CC21" s="390"/>
      <c r="CD21" s="390"/>
      <c r="CE21" s="390"/>
      <c r="CF21" s="390"/>
      <c r="CG21" s="390"/>
      <c r="CH21" s="390"/>
      <c r="CI21" s="390"/>
      <c r="CJ21" s="390"/>
      <c r="CK21" s="390"/>
      <c r="CL21" s="390"/>
      <c r="CM21" s="390"/>
      <c r="CN21" s="390"/>
      <c r="CO21" s="390"/>
      <c r="CP21" s="390"/>
      <c r="CQ21" s="390"/>
      <c r="CR21" s="390"/>
      <c r="CS21" s="390"/>
      <c r="CT21" s="390"/>
      <c r="CU21" s="390"/>
      <c r="CV21" s="390"/>
      <c r="CW21" s="390"/>
      <c r="CX21" s="390"/>
      <c r="CY21" s="390"/>
      <c r="CZ21" s="390"/>
      <c r="DA21" s="390"/>
      <c r="DB21" s="390"/>
      <c r="DC21" s="390"/>
      <c r="DD21" s="390"/>
      <c r="DE21" s="390"/>
      <c r="DF21" s="390"/>
      <c r="DG21" s="390"/>
      <c r="DH21" s="390"/>
      <c r="DI21" s="390"/>
      <c r="DJ21" s="390"/>
      <c r="DK21" s="390"/>
      <c r="DL21" s="390"/>
      <c r="DM21" s="390"/>
      <c r="DN21" s="390"/>
      <c r="DO21" s="390"/>
      <c r="DP21" s="390"/>
      <c r="DQ21" s="390"/>
      <c r="DR21" s="390"/>
      <c r="DS21" s="390"/>
      <c r="DT21" s="390"/>
      <c r="DU21" s="390"/>
      <c r="DV21" s="390"/>
      <c r="DW21" s="390"/>
      <c r="DX21" s="390"/>
      <c r="DY21" s="390"/>
      <c r="DZ21" s="390"/>
      <c r="EA21" s="390"/>
      <c r="EB21" s="390"/>
      <c r="EC21" s="390"/>
      <c r="ED21" s="390"/>
      <c r="EE21" s="390"/>
      <c r="EF21" s="390"/>
      <c r="EG21" s="390"/>
      <c r="EH21" s="390"/>
      <c r="EI21" s="390"/>
      <c r="EJ21" s="390"/>
      <c r="EK21" s="390"/>
      <c r="EL21" s="390"/>
      <c r="EM21" s="390"/>
      <c r="EN21" s="390"/>
      <c r="EO21" s="390"/>
      <c r="EP21" s="390"/>
      <c r="EQ21" s="390"/>
      <c r="ER21" s="390"/>
      <c r="ES21" s="390"/>
      <c r="ET21" s="390"/>
      <c r="EU21" s="390"/>
      <c r="EV21" s="390"/>
      <c r="EW21" s="390"/>
      <c r="EX21" s="390"/>
      <c r="EY21" s="390"/>
      <c r="EZ21" s="390"/>
      <c r="FA21" s="390"/>
      <c r="FB21" s="390"/>
      <c r="FC21" s="390"/>
      <c r="FD21" s="390"/>
      <c r="FE21" s="390"/>
      <c r="FF21" s="390"/>
      <c r="FG21" s="390"/>
      <c r="FH21" s="390"/>
      <c r="FI21" s="390"/>
      <c r="FJ21" s="390"/>
      <c r="FK21" s="390"/>
      <c r="FL21" s="390"/>
      <c r="FM21" s="390"/>
      <c r="FN21" s="390"/>
      <c r="FO21" s="390"/>
      <c r="FP21" s="390"/>
      <c r="FQ21" s="390"/>
      <c r="FR21" s="390"/>
      <c r="FS21" s="390"/>
      <c r="FT21" s="390"/>
      <c r="FU21" s="390"/>
      <c r="FV21" s="390"/>
      <c r="FW21" s="390"/>
      <c r="FX21" s="390"/>
      <c r="FY21" s="390"/>
      <c r="FZ21" s="390"/>
      <c r="GA21" s="390"/>
      <c r="GB21" s="390"/>
      <c r="GC21" s="390"/>
      <c r="GD21" s="390"/>
      <c r="GE21" s="390"/>
      <c r="GF21" s="390"/>
      <c r="GG21" s="390"/>
      <c r="GH21" s="390"/>
      <c r="GI21" s="390"/>
      <c r="GJ21" s="390"/>
      <c r="GK21" s="390"/>
      <c r="GL21" s="390"/>
      <c r="GM21" s="390"/>
      <c r="GN21" s="390"/>
      <c r="GO21" s="390"/>
      <c r="GP21" s="390"/>
      <c r="GQ21" s="390"/>
      <c r="GR21" s="390"/>
      <c r="GS21" s="390"/>
      <c r="GT21" s="390"/>
      <c r="GU21" s="390"/>
      <c r="GV21" s="390"/>
    </row>
    <row r="22" customFormat="false" ht="12" hidden="false" customHeight="true" outlineLevel="0" collapsed="false">
      <c r="A22" s="897" t="s">
        <v>552</v>
      </c>
      <c r="B22" s="898" t="n">
        <v>0.4</v>
      </c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/>
      <c r="AS22" s="390"/>
      <c r="AT22" s="390"/>
      <c r="AU22" s="390"/>
      <c r="AV22" s="390"/>
      <c r="AW22" s="390"/>
      <c r="AX22" s="390"/>
      <c r="AY22" s="390"/>
      <c r="AZ22" s="390"/>
      <c r="BA22" s="390"/>
      <c r="BB22" s="390"/>
      <c r="BC22" s="390"/>
      <c r="BD22" s="390"/>
      <c r="BE22" s="390"/>
      <c r="BF22" s="390"/>
      <c r="BG22" s="390"/>
      <c r="BH22" s="390"/>
      <c r="BI22" s="390"/>
      <c r="BJ22" s="390"/>
      <c r="BK22" s="390"/>
      <c r="BL22" s="390"/>
      <c r="BM22" s="390"/>
      <c r="BN22" s="390"/>
      <c r="BO22" s="390"/>
      <c r="BP22" s="390"/>
      <c r="BQ22" s="390"/>
      <c r="BR22" s="390"/>
      <c r="BS22" s="390"/>
      <c r="BT22" s="390"/>
      <c r="BU22" s="390"/>
      <c r="BV22" s="390"/>
      <c r="BW22" s="390"/>
      <c r="BX22" s="390"/>
      <c r="BY22" s="390"/>
      <c r="BZ22" s="390"/>
      <c r="CA22" s="390"/>
      <c r="CB22" s="390"/>
      <c r="CC22" s="390"/>
      <c r="CD22" s="390"/>
      <c r="CE22" s="390"/>
      <c r="CF22" s="390"/>
      <c r="CG22" s="390"/>
      <c r="CH22" s="390"/>
      <c r="CI22" s="390"/>
      <c r="CJ22" s="390"/>
      <c r="CK22" s="390"/>
      <c r="CL22" s="390"/>
      <c r="CM22" s="390"/>
      <c r="CN22" s="390"/>
      <c r="CO22" s="390"/>
      <c r="CP22" s="390"/>
      <c r="CQ22" s="390"/>
      <c r="CR22" s="390"/>
      <c r="CS22" s="390"/>
      <c r="CT22" s="390"/>
      <c r="CU22" s="390"/>
      <c r="CV22" s="390"/>
      <c r="CW22" s="390"/>
      <c r="CX22" s="390"/>
      <c r="CY22" s="390"/>
      <c r="CZ22" s="390"/>
      <c r="DA22" s="390"/>
      <c r="DB22" s="390"/>
      <c r="DC22" s="390"/>
      <c r="DD22" s="390"/>
      <c r="DE22" s="390"/>
      <c r="DF22" s="390"/>
      <c r="DG22" s="390"/>
      <c r="DH22" s="390"/>
      <c r="DI22" s="390"/>
      <c r="DJ22" s="390"/>
      <c r="DK22" s="390"/>
      <c r="DL22" s="390"/>
      <c r="DM22" s="390"/>
      <c r="DN22" s="390"/>
      <c r="DO22" s="390"/>
      <c r="DP22" s="390"/>
      <c r="DQ22" s="390"/>
      <c r="DR22" s="390"/>
      <c r="DS22" s="390"/>
      <c r="DT22" s="390"/>
      <c r="DU22" s="390"/>
      <c r="DV22" s="390"/>
      <c r="DW22" s="390"/>
      <c r="DX22" s="390"/>
      <c r="DY22" s="390"/>
      <c r="DZ22" s="390"/>
      <c r="EA22" s="390"/>
      <c r="EB22" s="390"/>
      <c r="EC22" s="390"/>
      <c r="ED22" s="390"/>
      <c r="EE22" s="390"/>
      <c r="EF22" s="390"/>
      <c r="EG22" s="390"/>
      <c r="EH22" s="390"/>
      <c r="EI22" s="390"/>
      <c r="EJ22" s="390"/>
      <c r="EK22" s="390"/>
      <c r="EL22" s="390"/>
      <c r="EM22" s="390"/>
      <c r="EN22" s="390"/>
      <c r="EO22" s="390"/>
      <c r="EP22" s="390"/>
      <c r="EQ22" s="390"/>
      <c r="ER22" s="390"/>
      <c r="ES22" s="390"/>
      <c r="ET22" s="390"/>
      <c r="EU22" s="390"/>
      <c r="EV22" s="390"/>
      <c r="EW22" s="390"/>
      <c r="EX22" s="390"/>
      <c r="EY22" s="390"/>
      <c r="EZ22" s="390"/>
      <c r="FA22" s="390"/>
      <c r="FB22" s="390"/>
      <c r="FC22" s="390"/>
      <c r="FD22" s="390"/>
      <c r="FE22" s="390"/>
      <c r="FF22" s="390"/>
      <c r="FG22" s="390"/>
      <c r="FH22" s="390"/>
      <c r="FI22" s="390"/>
      <c r="FJ22" s="390"/>
      <c r="FK22" s="390"/>
      <c r="FL22" s="390"/>
      <c r="FM22" s="390"/>
      <c r="FN22" s="390"/>
      <c r="FO22" s="390"/>
      <c r="FP22" s="390"/>
      <c r="FQ22" s="390"/>
      <c r="FR22" s="390"/>
      <c r="FS22" s="390"/>
      <c r="FT22" s="390"/>
      <c r="FU22" s="390"/>
      <c r="FV22" s="390"/>
      <c r="FW22" s="390"/>
      <c r="FX22" s="390"/>
      <c r="FY22" s="390"/>
      <c r="FZ22" s="390"/>
      <c r="GA22" s="390"/>
      <c r="GB22" s="390"/>
      <c r="GC22" s="390"/>
      <c r="GD22" s="390"/>
      <c r="GE22" s="390"/>
      <c r="GF22" s="390"/>
      <c r="GG22" s="390"/>
      <c r="GH22" s="390"/>
      <c r="GI22" s="390"/>
      <c r="GJ22" s="390"/>
      <c r="GK22" s="390"/>
      <c r="GL22" s="390"/>
      <c r="GM22" s="390"/>
      <c r="GN22" s="390"/>
      <c r="GO22" s="390"/>
      <c r="GP22" s="390"/>
      <c r="GQ22" s="390"/>
      <c r="GR22" s="390"/>
      <c r="GS22" s="390"/>
      <c r="GT22" s="390"/>
      <c r="GU22" s="390"/>
      <c r="GV22" s="390"/>
    </row>
    <row r="23" customFormat="false" ht="10.5" hidden="false" customHeight="true" outlineLevel="0" collapsed="false">
      <c r="A23" s="899" t="str">
        <f aca="false">'ALUMNAT 4t'!T80</f>
        <v>Els brigadistes</v>
      </c>
      <c r="B23" s="899"/>
      <c r="C23" s="900"/>
      <c r="D23" s="900"/>
      <c r="E23" s="900"/>
      <c r="F23" s="900"/>
      <c r="G23" s="900"/>
      <c r="H23" s="900"/>
      <c r="I23" s="900"/>
      <c r="J23" s="900"/>
      <c r="K23" s="900"/>
      <c r="L23" s="900"/>
      <c r="M23" s="900"/>
      <c r="N23" s="900"/>
      <c r="O23" s="900"/>
      <c r="P23" s="900"/>
      <c r="Q23" s="900"/>
      <c r="R23" s="900"/>
      <c r="S23" s="900"/>
      <c r="T23" s="900"/>
      <c r="U23" s="900"/>
      <c r="V23" s="900"/>
      <c r="W23" s="900"/>
      <c r="X23" s="900"/>
      <c r="Y23" s="900"/>
      <c r="Z23" s="900"/>
      <c r="AA23" s="900"/>
      <c r="AB23" s="900"/>
      <c r="AC23" s="900"/>
      <c r="AD23" s="900"/>
      <c r="AE23" s="900"/>
      <c r="AF23" s="900"/>
      <c r="AG23" s="900"/>
      <c r="AH23" s="900"/>
      <c r="AI23" s="900"/>
      <c r="AJ23" s="900"/>
      <c r="AK23" s="900"/>
      <c r="AL23" s="900"/>
      <c r="AM23" s="900"/>
      <c r="AN23" s="900"/>
      <c r="AO23" s="900"/>
      <c r="AP23" s="390"/>
      <c r="AQ23" s="390"/>
      <c r="AR23" s="390"/>
      <c r="AS23" s="901"/>
      <c r="AT23" s="901"/>
      <c r="AU23" s="901"/>
      <c r="AV23" s="901"/>
      <c r="AW23" s="901"/>
      <c r="AX23" s="901"/>
      <c r="AY23" s="901"/>
      <c r="AZ23" s="901"/>
      <c r="BA23" s="901"/>
      <c r="BB23" s="901"/>
      <c r="BC23" s="901"/>
      <c r="BD23" s="901"/>
      <c r="BE23" s="901"/>
      <c r="BF23" s="901"/>
      <c r="BG23" s="901"/>
      <c r="BH23" s="901"/>
      <c r="BI23" s="901"/>
      <c r="BJ23" s="901"/>
      <c r="BK23" s="901"/>
      <c r="BL23" s="390"/>
      <c r="BM23" s="390"/>
      <c r="BN23" s="390"/>
      <c r="BO23" s="390"/>
      <c r="BP23" s="390"/>
      <c r="BQ23" s="390"/>
      <c r="BR23" s="390"/>
      <c r="BS23" s="390"/>
      <c r="BT23" s="390"/>
      <c r="BU23" s="390"/>
      <c r="BV23" s="390"/>
      <c r="BW23" s="390"/>
      <c r="BX23" s="390"/>
      <c r="BY23" s="390"/>
      <c r="BZ23" s="390"/>
      <c r="CA23" s="390"/>
      <c r="CB23" s="390"/>
      <c r="CC23" s="390"/>
      <c r="CD23" s="390"/>
      <c r="CE23" s="390"/>
      <c r="CF23" s="390"/>
      <c r="CG23" s="390"/>
      <c r="CH23" s="390"/>
      <c r="CI23" s="390"/>
      <c r="CJ23" s="390"/>
      <c r="CK23" s="390"/>
      <c r="CL23" s="390"/>
      <c r="CM23" s="390"/>
      <c r="CN23" s="390"/>
      <c r="CO23" s="390"/>
      <c r="CP23" s="390"/>
      <c r="CQ23" s="390"/>
      <c r="CR23" s="390"/>
      <c r="CS23" s="390"/>
      <c r="CT23" s="390"/>
      <c r="CU23" s="390"/>
      <c r="CV23" s="390"/>
      <c r="CW23" s="390"/>
      <c r="CX23" s="390"/>
      <c r="CY23" s="390"/>
      <c r="CZ23" s="390"/>
      <c r="DA23" s="390"/>
      <c r="DB23" s="390"/>
      <c r="DC23" s="390"/>
      <c r="DD23" s="390"/>
      <c r="DE23" s="390"/>
      <c r="DF23" s="390"/>
      <c r="DG23" s="390"/>
      <c r="DH23" s="390"/>
      <c r="DI23" s="390"/>
      <c r="DJ23" s="390"/>
      <c r="DK23" s="390"/>
      <c r="DL23" s="390"/>
      <c r="DM23" s="390"/>
      <c r="DN23" s="390"/>
      <c r="DO23" s="390"/>
      <c r="DP23" s="390"/>
      <c r="DQ23" s="390"/>
      <c r="DR23" s="390"/>
      <c r="DS23" s="390"/>
      <c r="DT23" s="390"/>
      <c r="DU23" s="390"/>
      <c r="DV23" s="390"/>
      <c r="DW23" s="390"/>
      <c r="DX23" s="390"/>
      <c r="DY23" s="390"/>
      <c r="DZ23" s="390"/>
      <c r="EH23" s="390"/>
      <c r="EI23" s="390"/>
      <c r="EJ23" s="390"/>
      <c r="EK23" s="390"/>
      <c r="EL23" s="390"/>
      <c r="EM23" s="390"/>
      <c r="EN23" s="390"/>
      <c r="EO23" s="390"/>
      <c r="EP23" s="390"/>
      <c r="EQ23" s="390"/>
      <c r="ER23" s="390"/>
      <c r="ES23" s="390"/>
      <c r="ET23" s="390"/>
      <c r="EU23" s="390"/>
      <c r="EV23" s="390"/>
      <c r="EW23" s="390"/>
      <c r="EX23" s="390"/>
      <c r="EY23" s="390"/>
      <c r="EZ23" s="390"/>
      <c r="FA23" s="390"/>
      <c r="FB23" s="390"/>
      <c r="FC23" s="390"/>
      <c r="FD23" s="390"/>
      <c r="FE23" s="390"/>
      <c r="FF23" s="390"/>
      <c r="FG23" s="390"/>
      <c r="FH23" s="390"/>
      <c r="FI23" s="390"/>
      <c r="FJ23" s="390"/>
      <c r="FK23" s="390"/>
      <c r="FL23" s="390"/>
      <c r="FM23" s="390"/>
      <c r="FN23" s="390"/>
      <c r="FO23" s="390"/>
      <c r="FP23" s="390"/>
      <c r="FQ23" s="390"/>
      <c r="FR23" s="390"/>
      <c r="FS23" s="390"/>
      <c r="FT23" s="390"/>
      <c r="FU23" s="390"/>
      <c r="FV23" s="390"/>
      <c r="FW23" s="390"/>
      <c r="FX23" s="390"/>
      <c r="FY23" s="390"/>
      <c r="FZ23" s="390"/>
      <c r="GA23" s="390"/>
      <c r="GB23" s="390"/>
      <c r="GC23" s="390"/>
      <c r="GD23" s="390"/>
      <c r="GE23" s="390"/>
      <c r="GF23" s="390"/>
      <c r="GG23" s="390"/>
      <c r="GH23" s="390"/>
      <c r="GI23" s="390"/>
      <c r="GJ23" s="390"/>
      <c r="GK23" s="390"/>
      <c r="GL23" s="390"/>
      <c r="GM23" s="390"/>
      <c r="GN23" s="390"/>
      <c r="GO23" s="390"/>
      <c r="GP23" s="390"/>
      <c r="GQ23" s="390"/>
      <c r="GR23" s="390"/>
      <c r="GS23" s="390"/>
      <c r="GT23" s="390"/>
      <c r="GU23" s="390"/>
      <c r="GV23" s="390"/>
    </row>
    <row r="24" customFormat="false" ht="10.5" hidden="false" customHeight="true" outlineLevel="0" collapsed="false">
      <c r="A24" s="902" t="str">
        <f aca="false">'ALUMNAT 4t'!T81</f>
        <v>Revista</v>
      </c>
      <c r="B24" s="902"/>
      <c r="C24" s="900"/>
      <c r="D24" s="900"/>
      <c r="E24" s="900"/>
      <c r="F24" s="900"/>
      <c r="G24" s="900"/>
      <c r="H24" s="900"/>
      <c r="I24" s="900"/>
      <c r="J24" s="900"/>
      <c r="K24" s="900"/>
      <c r="L24" s="900"/>
      <c r="M24" s="900"/>
      <c r="N24" s="900"/>
      <c r="O24" s="900"/>
      <c r="P24" s="90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  <c r="AN24" s="390"/>
      <c r="AO24" s="390"/>
      <c r="AP24" s="390"/>
      <c r="AQ24" s="390"/>
      <c r="AR24" s="390"/>
      <c r="AS24" s="901"/>
      <c r="AT24" s="901"/>
      <c r="AU24" s="901"/>
      <c r="AV24" s="901"/>
      <c r="AW24" s="901"/>
      <c r="AX24" s="901"/>
      <c r="AY24" s="901"/>
      <c r="AZ24" s="901"/>
      <c r="BA24" s="901"/>
      <c r="BB24" s="901"/>
      <c r="BC24" s="901"/>
      <c r="BD24" s="901"/>
      <c r="BE24" s="901"/>
      <c r="BF24" s="901"/>
      <c r="BG24" s="901"/>
      <c r="BH24" s="901"/>
      <c r="BI24" s="901"/>
      <c r="BJ24" s="901"/>
      <c r="BK24" s="901"/>
      <c r="BL24" s="390"/>
      <c r="BM24" s="390"/>
      <c r="BN24" s="390"/>
      <c r="BO24" s="390"/>
      <c r="BP24" s="390"/>
      <c r="BQ24" s="390"/>
      <c r="BR24" s="390"/>
      <c r="BS24" s="390"/>
      <c r="BT24" s="390"/>
      <c r="BU24" s="390"/>
      <c r="BV24" s="390"/>
      <c r="BW24" s="390"/>
      <c r="BX24" s="390"/>
      <c r="BY24" s="390"/>
      <c r="BZ24" s="390"/>
      <c r="CA24" s="390"/>
      <c r="CB24" s="390"/>
      <c r="CC24" s="390"/>
      <c r="CD24" s="390"/>
      <c r="CE24" s="390"/>
      <c r="CF24" s="390"/>
      <c r="CG24" s="390"/>
      <c r="CH24" s="390"/>
      <c r="CI24" s="390"/>
      <c r="CJ24" s="390"/>
      <c r="CK24" s="390"/>
      <c r="CL24" s="390"/>
      <c r="CM24" s="390"/>
      <c r="CN24" s="390"/>
      <c r="CO24" s="390"/>
      <c r="CP24" s="390"/>
      <c r="CQ24" s="390"/>
      <c r="CR24" s="390"/>
      <c r="CS24" s="390"/>
      <c r="CT24" s="390"/>
      <c r="CU24" s="390"/>
      <c r="CV24" s="390"/>
      <c r="CW24" s="390"/>
      <c r="CX24" s="390"/>
      <c r="CY24" s="390"/>
      <c r="CZ24" s="390"/>
      <c r="DA24" s="390"/>
      <c r="DB24" s="390"/>
      <c r="DC24" s="390"/>
      <c r="DD24" s="390"/>
      <c r="DE24" s="390"/>
      <c r="DF24" s="390"/>
      <c r="DG24" s="390"/>
      <c r="DH24" s="390"/>
      <c r="DI24" s="390"/>
      <c r="DJ24" s="390"/>
      <c r="DK24" s="390"/>
      <c r="DL24" s="390"/>
      <c r="DM24" s="390"/>
      <c r="DN24" s="390"/>
      <c r="DO24" s="390"/>
      <c r="DP24" s="390"/>
      <c r="DQ24" s="390"/>
      <c r="DR24" s="390"/>
      <c r="DS24" s="390"/>
      <c r="DT24" s="390"/>
      <c r="DU24" s="390"/>
      <c r="DV24" s="390"/>
      <c r="DW24" s="390"/>
      <c r="DX24" s="390"/>
      <c r="DY24" s="390"/>
      <c r="DZ24" s="390"/>
      <c r="EH24" s="390"/>
      <c r="EI24" s="390"/>
      <c r="EJ24" s="390"/>
      <c r="EK24" s="390"/>
      <c r="EL24" s="390"/>
      <c r="EM24" s="390"/>
      <c r="EN24" s="390"/>
      <c r="EO24" s="390"/>
      <c r="EP24" s="390"/>
      <c r="EQ24" s="390"/>
      <c r="ER24" s="390"/>
      <c r="ES24" s="390"/>
      <c r="ET24" s="390"/>
      <c r="EU24" s="390"/>
      <c r="EV24" s="390"/>
      <c r="EW24" s="390"/>
      <c r="EX24" s="390"/>
      <c r="EY24" s="390"/>
      <c r="EZ24" s="390"/>
      <c r="FA24" s="390"/>
      <c r="FB24" s="390"/>
      <c r="FC24" s="390"/>
      <c r="FD24" s="390"/>
      <c r="FE24" s="390"/>
      <c r="FF24" s="390"/>
      <c r="FG24" s="390"/>
      <c r="FH24" s="390"/>
      <c r="FI24" s="390"/>
      <c r="FJ24" s="390"/>
      <c r="FK24" s="390"/>
      <c r="FL24" s="390"/>
      <c r="FM24" s="390"/>
      <c r="FN24" s="390"/>
      <c r="FO24" s="390"/>
      <c r="FP24" s="390"/>
      <c r="FQ24" s="390"/>
      <c r="FR24" s="390"/>
      <c r="FS24" s="390"/>
      <c r="FT24" s="390"/>
      <c r="FU24" s="390"/>
      <c r="FV24" s="390"/>
      <c r="FW24" s="390"/>
      <c r="FX24" s="390"/>
      <c r="FY24" s="390"/>
      <c r="FZ24" s="390"/>
      <c r="GA24" s="390"/>
      <c r="GB24" s="390"/>
      <c r="GC24" s="390"/>
      <c r="GD24" s="390"/>
      <c r="GE24" s="390"/>
      <c r="GF24" s="390"/>
      <c r="GG24" s="390"/>
      <c r="GH24" s="390"/>
      <c r="GI24" s="390"/>
      <c r="GJ24" s="390"/>
      <c r="GK24" s="390"/>
      <c r="GL24" s="390"/>
      <c r="GM24" s="390"/>
      <c r="GN24" s="390"/>
      <c r="GO24" s="390"/>
      <c r="GP24" s="390"/>
      <c r="GQ24" s="390"/>
      <c r="GR24" s="390"/>
      <c r="GS24" s="390"/>
      <c r="GT24" s="390"/>
      <c r="GU24" s="390"/>
      <c r="GV24" s="390"/>
    </row>
    <row r="25" customFormat="false" ht="10.5" hidden="false" customHeight="true" outlineLevel="0" collapsed="false">
      <c r="A25" s="903" t="str">
        <f aca="false">'ALUMNAT 4t'!T83</f>
        <v>Mural fotogràfic</v>
      </c>
      <c r="B25" s="903"/>
      <c r="C25" s="904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  <c r="AM25" s="390"/>
      <c r="AN25" s="390"/>
      <c r="AO25" s="390"/>
      <c r="AP25" s="390"/>
      <c r="AQ25" s="390"/>
      <c r="AR25" s="390"/>
      <c r="AS25" s="901"/>
      <c r="AT25" s="901"/>
      <c r="AU25" s="901"/>
      <c r="AV25" s="901"/>
      <c r="AW25" s="901"/>
      <c r="AX25" s="901"/>
      <c r="AY25" s="901"/>
      <c r="AZ25" s="901"/>
      <c r="BA25" s="901"/>
      <c r="BB25" s="901"/>
      <c r="BC25" s="901"/>
      <c r="BD25" s="901"/>
      <c r="BE25" s="901"/>
      <c r="BF25" s="901"/>
      <c r="BG25" s="901"/>
      <c r="BH25" s="901"/>
      <c r="BI25" s="901"/>
      <c r="BJ25" s="901"/>
      <c r="BK25" s="901"/>
      <c r="BL25" s="390"/>
      <c r="BM25" s="390"/>
      <c r="BN25" s="390"/>
      <c r="BO25" s="390"/>
      <c r="BP25" s="390"/>
      <c r="BQ25" s="390"/>
      <c r="BR25" s="390"/>
      <c r="BS25" s="390"/>
      <c r="BT25" s="390"/>
      <c r="BU25" s="390"/>
      <c r="BV25" s="390"/>
      <c r="BW25" s="390"/>
      <c r="BX25" s="390"/>
      <c r="BY25" s="390"/>
      <c r="BZ25" s="390"/>
      <c r="CA25" s="390"/>
      <c r="CB25" s="390"/>
      <c r="CC25" s="390"/>
      <c r="CD25" s="390"/>
      <c r="CE25" s="390"/>
      <c r="CF25" s="390"/>
      <c r="CG25" s="390"/>
      <c r="CH25" s="390"/>
      <c r="CI25" s="390"/>
      <c r="CJ25" s="390"/>
      <c r="CK25" s="390"/>
      <c r="CL25" s="390"/>
      <c r="CM25" s="390"/>
      <c r="CN25" s="390"/>
      <c r="CO25" s="390"/>
      <c r="CP25" s="390"/>
      <c r="CQ25" s="390"/>
      <c r="CR25" s="390"/>
      <c r="CS25" s="390"/>
      <c r="CT25" s="390"/>
      <c r="CU25" s="390"/>
      <c r="CV25" s="390"/>
      <c r="CW25" s="390"/>
      <c r="CX25" s="390"/>
      <c r="CY25" s="390"/>
      <c r="CZ25" s="390"/>
      <c r="DA25" s="390"/>
      <c r="DB25" s="390"/>
      <c r="DC25" s="390"/>
      <c r="DD25" s="390"/>
      <c r="DE25" s="390"/>
      <c r="DF25" s="390"/>
      <c r="DG25" s="390"/>
      <c r="DH25" s="390"/>
      <c r="DI25" s="390"/>
      <c r="DJ25" s="390"/>
      <c r="DK25" s="390"/>
      <c r="DL25" s="390"/>
      <c r="DM25" s="390"/>
      <c r="DN25" s="390"/>
      <c r="DO25" s="390"/>
      <c r="DP25" s="390"/>
      <c r="DQ25" s="390"/>
      <c r="DR25" s="390"/>
      <c r="DS25" s="390"/>
      <c r="DT25" s="390"/>
      <c r="DU25" s="390"/>
      <c r="DV25" s="390"/>
      <c r="DW25" s="390"/>
      <c r="DX25" s="390"/>
      <c r="DY25" s="390"/>
      <c r="DZ25" s="390"/>
      <c r="EH25" s="390"/>
      <c r="EI25" s="390"/>
      <c r="EJ25" s="390"/>
      <c r="EK25" s="390"/>
      <c r="EL25" s="390"/>
      <c r="EM25" s="390"/>
      <c r="EN25" s="390"/>
      <c r="EO25" s="390"/>
      <c r="EP25" s="390"/>
      <c r="EQ25" s="390"/>
      <c r="ER25" s="390"/>
      <c r="ES25" s="390"/>
      <c r="ET25" s="390"/>
      <c r="EU25" s="390"/>
      <c r="EV25" s="390"/>
      <c r="EW25" s="390"/>
      <c r="EX25" s="390"/>
      <c r="EY25" s="390"/>
      <c r="EZ25" s="390"/>
      <c r="FA25" s="390"/>
      <c r="FB25" s="390"/>
      <c r="FC25" s="390"/>
      <c r="FD25" s="390"/>
      <c r="FE25" s="390"/>
      <c r="FF25" s="390"/>
      <c r="FG25" s="390"/>
      <c r="FH25" s="390"/>
      <c r="FI25" s="390"/>
      <c r="FJ25" s="390"/>
      <c r="FK25" s="390"/>
      <c r="FL25" s="390"/>
      <c r="FM25" s="390"/>
      <c r="FN25" s="390"/>
      <c r="FO25" s="390"/>
      <c r="FP25" s="390"/>
      <c r="FQ25" s="390"/>
      <c r="FR25" s="390"/>
      <c r="FS25" s="390"/>
      <c r="FT25" s="390"/>
      <c r="FU25" s="390"/>
      <c r="FV25" s="390"/>
      <c r="FW25" s="390"/>
      <c r="FX25" s="390"/>
      <c r="FY25" s="390"/>
      <c r="FZ25" s="390"/>
      <c r="GA25" s="390"/>
      <c r="GB25" s="390"/>
      <c r="GC25" s="390"/>
      <c r="GD25" s="390"/>
      <c r="GE25" s="390"/>
      <c r="GF25" s="390"/>
      <c r="GG25" s="390"/>
      <c r="GH25" s="390"/>
      <c r="GI25" s="390"/>
      <c r="GJ25" s="390"/>
      <c r="GK25" s="390"/>
      <c r="GL25" s="390"/>
      <c r="GM25" s="390"/>
      <c r="GN25" s="390"/>
      <c r="GO25" s="390"/>
      <c r="GP25" s="390"/>
      <c r="GQ25" s="390"/>
      <c r="GR25" s="390"/>
      <c r="GS25" s="390"/>
      <c r="GT25" s="390"/>
      <c r="GU25" s="390"/>
      <c r="GV25" s="390"/>
    </row>
    <row r="26" customFormat="false" ht="10.5" hidden="false" customHeight="true" outlineLevel="0" collapsed="false">
      <c r="A26" s="905" t="str">
        <f aca="false">'ALUMNAT 4t'!T84</f>
        <v>Fragments del Guernica</v>
      </c>
      <c r="B26" s="905"/>
      <c r="C26" s="904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/>
      <c r="AI26" s="390"/>
      <c r="AJ26" s="390"/>
      <c r="AK26" s="390"/>
      <c r="AL26" s="390"/>
      <c r="AM26" s="390"/>
      <c r="AN26" s="390"/>
      <c r="AO26" s="390"/>
      <c r="AP26" s="390"/>
      <c r="AQ26" s="390"/>
      <c r="AR26" s="390"/>
      <c r="AS26" s="901"/>
      <c r="AT26" s="901"/>
      <c r="AU26" s="901"/>
      <c r="AV26" s="901"/>
      <c r="AW26" s="901"/>
      <c r="AX26" s="901"/>
      <c r="AY26" s="901"/>
      <c r="AZ26" s="901"/>
      <c r="BA26" s="901"/>
      <c r="BB26" s="901"/>
      <c r="BC26" s="901"/>
      <c r="BD26" s="901"/>
      <c r="BE26" s="901"/>
      <c r="BF26" s="901"/>
      <c r="BG26" s="901"/>
      <c r="BH26" s="901"/>
      <c r="BI26" s="901"/>
      <c r="BJ26" s="901"/>
      <c r="BK26" s="901"/>
      <c r="BL26" s="390"/>
      <c r="BM26" s="390"/>
      <c r="BN26" s="390"/>
      <c r="BO26" s="390"/>
      <c r="BP26" s="390"/>
      <c r="BQ26" s="390"/>
      <c r="BR26" s="390"/>
      <c r="BS26" s="390"/>
      <c r="BT26" s="390"/>
      <c r="BU26" s="390"/>
      <c r="BV26" s="390"/>
      <c r="BW26" s="390"/>
      <c r="BX26" s="390"/>
      <c r="BY26" s="390"/>
      <c r="BZ26" s="390"/>
      <c r="CA26" s="390"/>
      <c r="CB26" s="390"/>
      <c r="CC26" s="390"/>
      <c r="CD26" s="390"/>
      <c r="CE26" s="390"/>
      <c r="CF26" s="390"/>
      <c r="CG26" s="390"/>
      <c r="CH26" s="390"/>
      <c r="CI26" s="390"/>
      <c r="CJ26" s="390"/>
      <c r="CK26" s="390"/>
      <c r="CL26" s="390"/>
      <c r="CM26" s="390"/>
      <c r="CN26" s="390"/>
      <c r="CO26" s="390"/>
      <c r="CP26" s="390"/>
      <c r="CQ26" s="390"/>
      <c r="CR26" s="390"/>
      <c r="CS26" s="390"/>
      <c r="CT26" s="390"/>
      <c r="CU26" s="390"/>
      <c r="CV26" s="390"/>
      <c r="CW26" s="390"/>
      <c r="CX26" s="390"/>
      <c r="CY26" s="390"/>
      <c r="CZ26" s="390"/>
      <c r="DA26" s="390"/>
      <c r="DB26" s="390"/>
      <c r="DC26" s="390"/>
      <c r="DD26" s="390"/>
      <c r="DE26" s="390"/>
      <c r="DF26" s="390"/>
      <c r="DG26" s="390"/>
      <c r="DH26" s="390"/>
      <c r="DI26" s="390"/>
      <c r="DJ26" s="390"/>
      <c r="DK26" s="390"/>
      <c r="DL26" s="390"/>
      <c r="DM26" s="390"/>
      <c r="DN26" s="390"/>
      <c r="DO26" s="390"/>
      <c r="DP26" s="390"/>
      <c r="DQ26" s="390"/>
      <c r="DR26" s="390"/>
      <c r="DS26" s="390"/>
      <c r="DT26" s="390"/>
      <c r="DU26" s="390"/>
      <c r="DV26" s="390"/>
      <c r="DW26" s="390"/>
      <c r="DX26" s="390"/>
      <c r="DY26" s="390"/>
      <c r="DZ26" s="390"/>
      <c r="EH26" s="390"/>
      <c r="EI26" s="390"/>
      <c r="EJ26" s="390"/>
      <c r="EK26" s="390"/>
      <c r="EL26" s="390"/>
      <c r="EM26" s="390"/>
      <c r="EN26" s="390"/>
      <c r="EO26" s="390"/>
      <c r="EP26" s="390"/>
      <c r="EQ26" s="390"/>
      <c r="ER26" s="390"/>
      <c r="ES26" s="390"/>
      <c r="ET26" s="390"/>
      <c r="EU26" s="390"/>
      <c r="EV26" s="390"/>
      <c r="EW26" s="390"/>
      <c r="EX26" s="390"/>
      <c r="EY26" s="390"/>
      <c r="EZ26" s="390"/>
      <c r="FA26" s="390"/>
      <c r="FB26" s="390"/>
      <c r="FC26" s="390"/>
      <c r="FD26" s="390"/>
      <c r="FE26" s="390"/>
      <c r="FF26" s="390"/>
      <c r="FG26" s="390"/>
      <c r="FH26" s="390"/>
      <c r="FI26" s="390"/>
      <c r="FJ26" s="390"/>
      <c r="FK26" s="390"/>
      <c r="FL26" s="390"/>
      <c r="FM26" s="390"/>
      <c r="FN26" s="390"/>
      <c r="FO26" s="390"/>
      <c r="FP26" s="390"/>
      <c r="FQ26" s="390"/>
      <c r="FR26" s="390"/>
      <c r="FS26" s="390"/>
      <c r="FT26" s="390"/>
      <c r="FU26" s="390"/>
      <c r="FV26" s="390"/>
      <c r="FW26" s="390"/>
      <c r="FX26" s="390"/>
      <c r="FY26" s="390"/>
      <c r="FZ26" s="390"/>
      <c r="GA26" s="390"/>
      <c r="GB26" s="390"/>
      <c r="GC26" s="390"/>
      <c r="GD26" s="390"/>
      <c r="GE26" s="390"/>
      <c r="GF26" s="390"/>
      <c r="GG26" s="390"/>
      <c r="GH26" s="390"/>
      <c r="GI26" s="390"/>
      <c r="GJ26" s="390"/>
      <c r="GK26" s="390"/>
      <c r="GL26" s="390"/>
      <c r="GM26" s="390"/>
      <c r="GN26" s="390"/>
      <c r="GO26" s="390"/>
      <c r="GP26" s="390"/>
      <c r="GQ26" s="390"/>
      <c r="GR26" s="390"/>
      <c r="GS26" s="390"/>
      <c r="GT26" s="390"/>
      <c r="GU26" s="390"/>
      <c r="GV26" s="390"/>
    </row>
    <row r="27" customFormat="false" ht="10.5" hidden="false" customHeight="true" outlineLevel="0" collapsed="false">
      <c r="A27" s="532" t="str">
        <f aca="false">'ALUMNAT 4t'!T85</f>
        <v>Las sinsombrero</v>
      </c>
      <c r="B27" s="532"/>
      <c r="C27" s="904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  <c r="AS27" s="901"/>
      <c r="AT27" s="901"/>
      <c r="AU27" s="901"/>
      <c r="AV27" s="901"/>
      <c r="AW27" s="901"/>
      <c r="AX27" s="901"/>
      <c r="AY27" s="901"/>
      <c r="AZ27" s="901"/>
      <c r="BA27" s="901"/>
      <c r="BB27" s="901"/>
      <c r="BC27" s="901"/>
      <c r="BD27" s="901"/>
      <c r="BE27" s="901"/>
      <c r="BF27" s="901"/>
      <c r="BG27" s="901"/>
      <c r="BH27" s="901"/>
      <c r="BI27" s="901"/>
      <c r="BJ27" s="901"/>
      <c r="BK27" s="901"/>
      <c r="BL27" s="390"/>
      <c r="BM27" s="390"/>
      <c r="BN27" s="390"/>
      <c r="BO27" s="390"/>
      <c r="BP27" s="390"/>
      <c r="BQ27" s="390"/>
      <c r="BR27" s="390"/>
      <c r="BS27" s="390"/>
      <c r="BT27" s="390"/>
      <c r="BU27" s="390"/>
      <c r="BV27" s="390"/>
      <c r="BW27" s="390"/>
      <c r="BX27" s="390"/>
      <c r="BY27" s="390"/>
      <c r="BZ27" s="390"/>
      <c r="CA27" s="390"/>
      <c r="CB27" s="390"/>
      <c r="CC27" s="390"/>
      <c r="CD27" s="390"/>
      <c r="CE27" s="390"/>
      <c r="CF27" s="390"/>
      <c r="CG27" s="390"/>
      <c r="CH27" s="390"/>
      <c r="CI27" s="390"/>
      <c r="CJ27" s="390"/>
      <c r="CK27" s="390"/>
      <c r="CL27" s="390"/>
      <c r="CM27" s="390"/>
      <c r="CN27" s="390"/>
      <c r="CO27" s="390"/>
      <c r="CP27" s="390"/>
      <c r="CQ27" s="390"/>
      <c r="CR27" s="390"/>
      <c r="CS27" s="390"/>
      <c r="CT27" s="390"/>
      <c r="CU27" s="390"/>
      <c r="CV27" s="390"/>
      <c r="CW27" s="390"/>
      <c r="CX27" s="390"/>
      <c r="CY27" s="390"/>
      <c r="CZ27" s="390"/>
      <c r="DA27" s="390"/>
      <c r="DB27" s="390"/>
      <c r="DC27" s="390"/>
      <c r="DD27" s="390"/>
      <c r="DE27" s="390"/>
      <c r="DF27" s="390"/>
      <c r="DG27" s="390"/>
      <c r="DH27" s="390"/>
      <c r="DI27" s="390"/>
      <c r="DJ27" s="390"/>
      <c r="DK27" s="390"/>
      <c r="DL27" s="390"/>
      <c r="DM27" s="390"/>
      <c r="DN27" s="390"/>
      <c r="DO27" s="390"/>
      <c r="DP27" s="390"/>
      <c r="DQ27" s="390"/>
      <c r="DR27" s="390"/>
      <c r="DS27" s="390"/>
      <c r="DT27" s="390"/>
      <c r="DU27" s="390"/>
      <c r="DV27" s="390"/>
      <c r="DW27" s="390"/>
      <c r="DX27" s="390"/>
      <c r="DY27" s="390"/>
      <c r="DZ27" s="390"/>
      <c r="EH27" s="390"/>
      <c r="EI27" s="390"/>
      <c r="EJ27" s="390"/>
      <c r="EK27" s="390"/>
      <c r="EL27" s="390"/>
      <c r="EM27" s="390"/>
      <c r="EN27" s="390"/>
      <c r="EO27" s="390"/>
      <c r="EP27" s="390"/>
      <c r="EQ27" s="390"/>
      <c r="ER27" s="390"/>
      <c r="ES27" s="390"/>
      <c r="ET27" s="390"/>
      <c r="EU27" s="390"/>
      <c r="EV27" s="390"/>
      <c r="EW27" s="390"/>
      <c r="EX27" s="390"/>
      <c r="EY27" s="390"/>
      <c r="EZ27" s="390"/>
      <c r="FA27" s="390"/>
      <c r="FB27" s="390"/>
      <c r="FC27" s="390"/>
      <c r="FD27" s="390"/>
      <c r="FE27" s="390"/>
      <c r="FF27" s="390"/>
      <c r="FG27" s="390"/>
      <c r="FH27" s="390"/>
      <c r="FI27" s="390"/>
      <c r="FJ27" s="390"/>
      <c r="FK27" s="390"/>
      <c r="FL27" s="390"/>
      <c r="FM27" s="390"/>
      <c r="FN27" s="390"/>
      <c r="FO27" s="390"/>
      <c r="FP27" s="390"/>
      <c r="FQ27" s="390"/>
      <c r="FR27" s="390"/>
      <c r="FS27" s="390"/>
      <c r="FT27" s="390"/>
      <c r="FU27" s="390"/>
      <c r="FV27" s="390"/>
      <c r="FW27" s="390"/>
      <c r="FX27" s="390"/>
      <c r="FY27" s="390"/>
      <c r="FZ27" s="390"/>
      <c r="GA27" s="390"/>
      <c r="GB27" s="390"/>
      <c r="GC27" s="390"/>
      <c r="GD27" s="390"/>
      <c r="GE27" s="390"/>
      <c r="GF27" s="390"/>
      <c r="GG27" s="390"/>
      <c r="GH27" s="390"/>
      <c r="GI27" s="390"/>
      <c r="GJ27" s="390"/>
      <c r="GK27" s="390"/>
      <c r="GL27" s="390"/>
      <c r="GM27" s="390"/>
      <c r="GN27" s="390"/>
      <c r="GO27" s="390"/>
      <c r="GP27" s="390"/>
      <c r="GQ27" s="390"/>
      <c r="GR27" s="390"/>
      <c r="GS27" s="390"/>
      <c r="GT27" s="390"/>
      <c r="GU27" s="390"/>
      <c r="GV27" s="390"/>
    </row>
    <row r="28" customFormat="false" ht="10.5" hidden="false" customHeight="true" outlineLevel="0" collapsed="false">
      <c r="A28" s="906" t="str">
        <f aca="false">'ALUMNAT 4t'!T86</f>
        <v>Mapa Europa</v>
      </c>
      <c r="B28" s="906"/>
      <c r="C28" s="904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  <c r="AO28" s="390"/>
      <c r="AP28" s="390"/>
      <c r="AQ28" s="390"/>
      <c r="AR28" s="390"/>
      <c r="AS28" s="390"/>
      <c r="AU28" s="390"/>
      <c r="AV28" s="390"/>
      <c r="AW28" s="390"/>
      <c r="AX28" s="390"/>
      <c r="AY28" s="390"/>
      <c r="AZ28" s="390"/>
      <c r="BA28" s="390"/>
      <c r="BB28" s="390"/>
      <c r="BC28" s="390"/>
      <c r="BD28" s="390"/>
      <c r="BE28" s="390"/>
      <c r="BF28" s="390"/>
      <c r="BG28" s="390"/>
      <c r="BH28" s="390"/>
      <c r="BI28" s="390"/>
      <c r="BJ28" s="390"/>
      <c r="BK28" s="390"/>
      <c r="BL28" s="390"/>
      <c r="BM28" s="390"/>
      <c r="BN28" s="390"/>
      <c r="BO28" s="390"/>
      <c r="BP28" s="390"/>
      <c r="BQ28" s="390"/>
      <c r="BR28" s="390"/>
      <c r="BS28" s="390"/>
      <c r="BT28" s="390"/>
      <c r="BU28" s="390"/>
      <c r="BV28" s="390"/>
      <c r="BW28" s="390"/>
      <c r="BX28" s="390"/>
      <c r="BY28" s="390"/>
      <c r="BZ28" s="390"/>
      <c r="CA28" s="390"/>
      <c r="CB28" s="390"/>
      <c r="CC28" s="390"/>
      <c r="CD28" s="390"/>
      <c r="CE28" s="390"/>
      <c r="CF28" s="390"/>
      <c r="CG28" s="390"/>
      <c r="CH28" s="390"/>
      <c r="CI28" s="390"/>
      <c r="CJ28" s="390"/>
      <c r="CK28" s="390"/>
      <c r="CL28" s="390"/>
      <c r="CM28" s="390"/>
      <c r="CN28" s="390"/>
      <c r="CO28" s="390"/>
      <c r="CP28" s="390"/>
      <c r="CQ28" s="390"/>
      <c r="CR28" s="390"/>
      <c r="CS28" s="390"/>
      <c r="CT28" s="390"/>
      <c r="CU28" s="390"/>
      <c r="CV28" s="390"/>
      <c r="CW28" s="390"/>
      <c r="CX28" s="390"/>
      <c r="CY28" s="390"/>
      <c r="CZ28" s="390"/>
      <c r="DA28" s="390"/>
      <c r="DB28" s="390"/>
      <c r="DC28" s="390"/>
      <c r="DD28" s="390"/>
      <c r="DE28" s="390"/>
      <c r="DF28" s="390"/>
      <c r="DG28" s="390"/>
      <c r="DH28" s="390"/>
      <c r="DI28" s="390"/>
      <c r="DJ28" s="390"/>
      <c r="DK28" s="390"/>
      <c r="DL28" s="390"/>
      <c r="DM28" s="390"/>
      <c r="DN28" s="390"/>
      <c r="DO28" s="390"/>
      <c r="DP28" s="390"/>
      <c r="DQ28" s="390"/>
      <c r="DR28" s="390"/>
      <c r="DS28" s="390"/>
      <c r="DT28" s="390"/>
      <c r="DU28" s="390"/>
      <c r="DV28" s="390"/>
      <c r="DW28" s="390"/>
      <c r="DX28" s="390"/>
      <c r="DY28" s="390"/>
      <c r="DZ28" s="390"/>
      <c r="EA28" s="390"/>
      <c r="EB28" s="390"/>
      <c r="EC28" s="390"/>
      <c r="ED28" s="390"/>
      <c r="EE28" s="390"/>
      <c r="EF28" s="390"/>
      <c r="EG28" s="390"/>
      <c r="EH28" s="390"/>
      <c r="EI28" s="390"/>
      <c r="EJ28" s="390"/>
      <c r="EK28" s="390"/>
      <c r="EL28" s="390"/>
      <c r="EM28" s="390"/>
      <c r="EN28" s="390"/>
      <c r="EO28" s="390"/>
      <c r="EP28" s="390"/>
      <c r="EQ28" s="390"/>
      <c r="ER28" s="390"/>
      <c r="ES28" s="390"/>
      <c r="ET28" s="390"/>
      <c r="EU28" s="390"/>
      <c r="EV28" s="390"/>
      <c r="EW28" s="390"/>
      <c r="EX28" s="390"/>
      <c r="EY28" s="390"/>
      <c r="EZ28" s="390"/>
      <c r="FA28" s="390"/>
      <c r="FB28" s="390"/>
      <c r="FC28" s="390"/>
      <c r="FD28" s="390"/>
      <c r="FE28" s="390"/>
      <c r="FF28" s="390"/>
      <c r="FG28" s="390"/>
      <c r="FH28" s="390"/>
      <c r="FI28" s="390"/>
      <c r="FJ28" s="390"/>
      <c r="FK28" s="390"/>
      <c r="FL28" s="390"/>
      <c r="FM28" s="390"/>
      <c r="FN28" s="390"/>
      <c r="FO28" s="390"/>
      <c r="FP28" s="390"/>
      <c r="FQ28" s="390"/>
      <c r="FR28" s="390"/>
      <c r="FS28" s="390"/>
      <c r="FT28" s="390"/>
      <c r="FU28" s="390"/>
      <c r="FV28" s="390"/>
      <c r="FW28" s="390"/>
      <c r="FX28" s="390"/>
      <c r="FY28" s="390"/>
      <c r="FZ28" s="390"/>
      <c r="GA28" s="390"/>
      <c r="GB28" s="390"/>
      <c r="GC28" s="390"/>
      <c r="GD28" s="390"/>
      <c r="GE28" s="390"/>
      <c r="GF28" s="390"/>
      <c r="GG28" s="390"/>
      <c r="GH28" s="390"/>
      <c r="GI28" s="390"/>
      <c r="GJ28" s="390"/>
      <c r="GK28" s="390"/>
      <c r="GL28" s="390"/>
      <c r="GM28" s="390"/>
      <c r="GN28" s="390"/>
      <c r="GO28" s="390"/>
      <c r="GP28" s="390"/>
      <c r="GQ28" s="390"/>
      <c r="GR28" s="390"/>
      <c r="GS28" s="390"/>
      <c r="GT28" s="390"/>
      <c r="GU28" s="390"/>
      <c r="GV28" s="390"/>
    </row>
    <row r="29" customFormat="false" ht="10.5" hidden="false" customHeight="true" outlineLevel="0" collapsed="false">
      <c r="A29" s="907" t="str">
        <f aca="false">'ALUMNAT 4t'!T87</f>
        <v>Diari personal</v>
      </c>
      <c r="B29" s="907"/>
      <c r="C29" s="904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  <c r="AN29" s="390"/>
      <c r="AO29" s="390"/>
      <c r="AP29" s="390"/>
      <c r="AQ29" s="390"/>
      <c r="AR29" s="390"/>
      <c r="AS29" s="901"/>
      <c r="AT29" s="901"/>
      <c r="AU29" s="901"/>
      <c r="AV29" s="901"/>
      <c r="AW29" s="901"/>
      <c r="AX29" s="901"/>
      <c r="AY29" s="901"/>
      <c r="AZ29" s="901"/>
      <c r="BA29" s="901"/>
      <c r="BB29" s="901"/>
      <c r="BC29" s="901"/>
      <c r="BD29" s="901"/>
      <c r="BE29" s="901"/>
      <c r="BF29" s="901"/>
      <c r="BG29" s="901"/>
      <c r="BH29" s="901"/>
      <c r="BI29" s="901"/>
      <c r="BJ29" s="901"/>
      <c r="BK29" s="901"/>
      <c r="BL29" s="390"/>
      <c r="BM29" s="390"/>
      <c r="BN29" s="390"/>
      <c r="BO29" s="390"/>
      <c r="BP29" s="390"/>
      <c r="BQ29" s="390"/>
      <c r="BR29" s="390"/>
      <c r="BS29" s="390"/>
      <c r="BT29" s="390"/>
      <c r="BU29" s="390"/>
      <c r="BV29" s="390"/>
      <c r="BW29" s="390"/>
      <c r="BX29" s="390"/>
      <c r="BY29" s="390"/>
      <c r="BZ29" s="390"/>
      <c r="CA29" s="390"/>
      <c r="CB29" s="390"/>
      <c r="CC29" s="390"/>
      <c r="CD29" s="390"/>
      <c r="CE29" s="390"/>
      <c r="CF29" s="390"/>
      <c r="CG29" s="390"/>
      <c r="CH29" s="390"/>
      <c r="CI29" s="390"/>
      <c r="CJ29" s="390"/>
      <c r="CK29" s="390"/>
      <c r="CL29" s="390"/>
      <c r="CM29" s="390"/>
      <c r="CN29" s="390"/>
      <c r="CO29" s="390"/>
      <c r="CP29" s="390"/>
      <c r="CQ29" s="390"/>
      <c r="CR29" s="390"/>
      <c r="CS29" s="390"/>
      <c r="CT29" s="390"/>
      <c r="CU29" s="390"/>
      <c r="CV29" s="390"/>
      <c r="CW29" s="390"/>
      <c r="CX29" s="390"/>
      <c r="CY29" s="390"/>
      <c r="CZ29" s="390"/>
      <c r="DA29" s="390"/>
      <c r="DB29" s="390"/>
      <c r="DC29" s="390"/>
      <c r="DD29" s="390"/>
      <c r="DE29" s="390"/>
      <c r="DF29" s="390"/>
      <c r="DG29" s="390"/>
      <c r="DH29" s="390"/>
      <c r="DI29" s="390"/>
      <c r="DJ29" s="390"/>
      <c r="DK29" s="390"/>
      <c r="DL29" s="390"/>
      <c r="DM29" s="390"/>
      <c r="DN29" s="390"/>
      <c r="DO29" s="390"/>
      <c r="DP29" s="390"/>
      <c r="DQ29" s="390"/>
      <c r="DR29" s="390"/>
      <c r="DS29" s="390"/>
      <c r="DT29" s="390"/>
      <c r="DU29" s="390"/>
      <c r="DV29" s="390"/>
      <c r="DW29" s="390"/>
      <c r="DX29" s="390"/>
      <c r="DY29" s="390"/>
      <c r="DZ29" s="390"/>
      <c r="EH29" s="390"/>
      <c r="EI29" s="390"/>
      <c r="EJ29" s="390"/>
      <c r="EK29" s="390"/>
      <c r="EL29" s="390"/>
      <c r="EM29" s="390"/>
      <c r="EN29" s="390"/>
      <c r="EO29" s="390"/>
      <c r="EP29" s="390"/>
      <c r="EQ29" s="390"/>
      <c r="ER29" s="390"/>
      <c r="ES29" s="390"/>
      <c r="ET29" s="390"/>
      <c r="EU29" s="390"/>
      <c r="EV29" s="390"/>
      <c r="EW29" s="390"/>
      <c r="EX29" s="390"/>
      <c r="EY29" s="390"/>
      <c r="EZ29" s="390"/>
      <c r="FA29" s="390"/>
      <c r="FB29" s="390"/>
      <c r="FC29" s="390"/>
      <c r="FD29" s="390"/>
      <c r="FE29" s="390"/>
      <c r="FF29" s="390"/>
      <c r="FG29" s="390"/>
      <c r="FH29" s="390"/>
      <c r="FI29" s="390"/>
      <c r="FJ29" s="390"/>
      <c r="FK29" s="390"/>
      <c r="FL29" s="390"/>
      <c r="FM29" s="390"/>
      <c r="FN29" s="390"/>
      <c r="FO29" s="390"/>
      <c r="FP29" s="390"/>
      <c r="FQ29" s="390"/>
      <c r="FR29" s="390"/>
      <c r="FS29" s="390"/>
      <c r="FT29" s="390"/>
      <c r="FU29" s="390"/>
      <c r="FV29" s="390"/>
      <c r="FW29" s="390"/>
      <c r="FX29" s="390"/>
      <c r="FY29" s="390"/>
      <c r="FZ29" s="390"/>
      <c r="GA29" s="390"/>
      <c r="GB29" s="390"/>
      <c r="GC29" s="390"/>
      <c r="GD29" s="390"/>
      <c r="GE29" s="390"/>
      <c r="GF29" s="390"/>
      <c r="GG29" s="390"/>
      <c r="GH29" s="390"/>
      <c r="GI29" s="390"/>
      <c r="GJ29" s="390"/>
      <c r="GK29" s="390"/>
      <c r="GL29" s="390"/>
      <c r="GM29" s="390"/>
      <c r="GN29" s="390"/>
      <c r="GO29" s="390"/>
      <c r="GP29" s="390"/>
      <c r="GQ29" s="390"/>
      <c r="GR29" s="390"/>
      <c r="GS29" s="390"/>
      <c r="GT29" s="390"/>
      <c r="GU29" s="390"/>
      <c r="GV29" s="390"/>
    </row>
    <row r="30" customFormat="false" ht="10.5" hidden="false" customHeight="true" outlineLevel="0" collapsed="false">
      <c r="A30" s="908" t="str">
        <f aca="false">'ALUMNAT 4t'!T88</f>
        <v>Fotovideo musical</v>
      </c>
      <c r="B30" s="908"/>
      <c r="C30" s="904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0"/>
      <c r="AN30" s="390"/>
      <c r="AO30" s="390"/>
      <c r="AP30" s="390"/>
      <c r="AQ30" s="390"/>
      <c r="AR30" s="390"/>
      <c r="AS30" s="901"/>
      <c r="AT30" s="901"/>
      <c r="AU30" s="901"/>
      <c r="AV30" s="901"/>
      <c r="AW30" s="901"/>
      <c r="AX30" s="901"/>
      <c r="AY30" s="901"/>
      <c r="AZ30" s="901"/>
      <c r="BA30" s="901"/>
      <c r="BB30" s="901"/>
      <c r="BC30" s="901"/>
      <c r="BD30" s="901"/>
      <c r="BE30" s="901"/>
      <c r="BF30" s="901"/>
      <c r="BG30" s="901"/>
      <c r="BH30" s="901"/>
      <c r="BI30" s="901"/>
      <c r="BJ30" s="901"/>
      <c r="BK30" s="901"/>
      <c r="BL30" s="390"/>
      <c r="BM30" s="390"/>
      <c r="BN30" s="390"/>
      <c r="BO30" s="390"/>
      <c r="BP30" s="390"/>
      <c r="BQ30" s="390"/>
      <c r="BR30" s="390"/>
      <c r="BS30" s="390"/>
      <c r="BT30" s="390"/>
      <c r="BU30" s="390"/>
      <c r="BV30" s="390"/>
      <c r="BW30" s="390"/>
      <c r="BX30" s="390"/>
      <c r="BY30" s="390"/>
      <c r="BZ30" s="390"/>
      <c r="CA30" s="390"/>
      <c r="CB30" s="390"/>
      <c r="CC30" s="390"/>
      <c r="CD30" s="390"/>
      <c r="CE30" s="390"/>
      <c r="CF30" s="390"/>
      <c r="CG30" s="390"/>
      <c r="CH30" s="390"/>
      <c r="CI30" s="390"/>
      <c r="CJ30" s="390"/>
      <c r="CK30" s="390"/>
      <c r="CL30" s="390"/>
      <c r="CM30" s="390"/>
      <c r="CN30" s="390"/>
      <c r="CO30" s="390"/>
      <c r="CP30" s="390"/>
      <c r="CQ30" s="390"/>
      <c r="CR30" s="390"/>
      <c r="CS30" s="390"/>
      <c r="CT30" s="390"/>
      <c r="CU30" s="390"/>
      <c r="CV30" s="390"/>
      <c r="CW30" s="390"/>
      <c r="CX30" s="390"/>
      <c r="CY30" s="390"/>
      <c r="CZ30" s="390"/>
      <c r="DA30" s="390"/>
      <c r="DB30" s="390"/>
      <c r="DC30" s="390"/>
      <c r="DD30" s="390"/>
      <c r="DE30" s="390"/>
      <c r="DF30" s="390"/>
      <c r="DG30" s="390"/>
      <c r="DH30" s="390"/>
      <c r="DI30" s="390"/>
      <c r="DJ30" s="390"/>
      <c r="DK30" s="390"/>
      <c r="DL30" s="390"/>
      <c r="DM30" s="390"/>
      <c r="DN30" s="390"/>
      <c r="DO30" s="390"/>
      <c r="DP30" s="390"/>
      <c r="DQ30" s="390"/>
      <c r="DR30" s="390"/>
      <c r="DS30" s="390"/>
      <c r="DT30" s="390"/>
      <c r="DU30" s="390"/>
      <c r="DV30" s="390"/>
      <c r="DW30" s="390"/>
      <c r="DX30" s="390"/>
      <c r="DY30" s="390"/>
      <c r="DZ30" s="390"/>
      <c r="EH30" s="390"/>
      <c r="EI30" s="390"/>
      <c r="EJ30" s="390"/>
      <c r="EK30" s="390"/>
      <c r="EL30" s="390"/>
      <c r="EM30" s="390"/>
      <c r="EN30" s="390"/>
      <c r="EO30" s="390"/>
      <c r="EP30" s="390"/>
      <c r="EQ30" s="390"/>
      <c r="ER30" s="390"/>
      <c r="ES30" s="390"/>
      <c r="ET30" s="390"/>
      <c r="EU30" s="390"/>
      <c r="EV30" s="390"/>
      <c r="EW30" s="390"/>
      <c r="EX30" s="390"/>
      <c r="EY30" s="390"/>
      <c r="EZ30" s="390"/>
      <c r="FA30" s="390"/>
      <c r="FB30" s="390"/>
      <c r="FC30" s="390"/>
      <c r="FD30" s="390"/>
      <c r="FE30" s="390"/>
      <c r="FF30" s="390"/>
      <c r="FG30" s="390"/>
      <c r="FH30" s="390"/>
      <c r="FI30" s="390"/>
      <c r="FJ30" s="390"/>
      <c r="FK30" s="390"/>
      <c r="FL30" s="390"/>
      <c r="FM30" s="390"/>
      <c r="FN30" s="390"/>
      <c r="FO30" s="390"/>
      <c r="FP30" s="390"/>
      <c r="FQ30" s="390"/>
      <c r="FR30" s="390"/>
      <c r="FS30" s="390"/>
      <c r="FT30" s="390"/>
      <c r="FU30" s="390"/>
      <c r="FV30" s="390"/>
      <c r="FW30" s="390"/>
      <c r="FX30" s="390"/>
      <c r="FY30" s="390"/>
      <c r="FZ30" s="390"/>
      <c r="GA30" s="390"/>
      <c r="GB30" s="390"/>
      <c r="GC30" s="390"/>
      <c r="GD30" s="390"/>
      <c r="GE30" s="390"/>
      <c r="GF30" s="390"/>
      <c r="GG30" s="390"/>
      <c r="GH30" s="390"/>
      <c r="GI30" s="390"/>
      <c r="GJ30" s="390"/>
      <c r="GK30" s="390"/>
      <c r="GL30" s="390"/>
      <c r="GM30" s="390"/>
      <c r="GN30" s="390"/>
      <c r="GO30" s="390"/>
      <c r="GP30" s="390"/>
      <c r="GQ30" s="390"/>
      <c r="GR30" s="390"/>
      <c r="GS30" s="390"/>
      <c r="GT30" s="390"/>
      <c r="GU30" s="390"/>
      <c r="GV30" s="390"/>
    </row>
    <row r="31" customFormat="false" ht="10.5" hidden="false" customHeight="true" outlineLevel="0" collapsed="false">
      <c r="A31" s="909" t="str">
        <f aca="false">'ALUMNAT 4t'!T89</f>
        <v>Desenvolupament de 6 guerres civils</v>
      </c>
      <c r="B31" s="909"/>
      <c r="C31" s="910"/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0"/>
      <c r="AI31" s="390"/>
      <c r="AJ31" s="390"/>
      <c r="AK31" s="390"/>
      <c r="AL31" s="390"/>
      <c r="AM31" s="390"/>
      <c r="AN31" s="390"/>
      <c r="AO31" s="390"/>
      <c r="AP31" s="390"/>
      <c r="AQ31" s="390"/>
      <c r="AR31" s="390"/>
      <c r="AS31" s="901"/>
      <c r="AT31" s="901"/>
      <c r="AU31" s="901"/>
      <c r="AV31" s="901"/>
      <c r="AW31" s="901"/>
      <c r="AX31" s="901"/>
      <c r="AY31" s="901"/>
      <c r="AZ31" s="901"/>
      <c r="BA31" s="901"/>
      <c r="BB31" s="901"/>
      <c r="BC31" s="901"/>
      <c r="BD31" s="901"/>
      <c r="BE31" s="901"/>
      <c r="BF31" s="901"/>
      <c r="BG31" s="901"/>
      <c r="BH31" s="901"/>
      <c r="BI31" s="901"/>
      <c r="BJ31" s="901"/>
      <c r="BK31" s="901"/>
      <c r="BL31" s="390"/>
      <c r="BM31" s="390"/>
      <c r="BN31" s="390"/>
      <c r="BO31" s="390"/>
      <c r="BP31" s="390"/>
      <c r="BQ31" s="390"/>
      <c r="BR31" s="390"/>
      <c r="BS31" s="390"/>
      <c r="BT31" s="390"/>
      <c r="BU31" s="390"/>
      <c r="BV31" s="390"/>
      <c r="BW31" s="390"/>
      <c r="BX31" s="390"/>
      <c r="BY31" s="390"/>
      <c r="BZ31" s="390"/>
      <c r="CA31" s="390"/>
      <c r="CB31" s="390"/>
      <c r="CC31" s="390"/>
      <c r="CD31" s="390"/>
      <c r="CE31" s="390"/>
      <c r="CF31" s="390"/>
      <c r="CG31" s="390"/>
      <c r="CH31" s="390"/>
      <c r="CI31" s="390"/>
      <c r="CJ31" s="390"/>
      <c r="CK31" s="390"/>
      <c r="CL31" s="390"/>
      <c r="CM31" s="390"/>
      <c r="CN31" s="390"/>
      <c r="CO31" s="390"/>
      <c r="CP31" s="390"/>
      <c r="CQ31" s="390"/>
      <c r="CR31" s="390"/>
      <c r="CS31" s="390"/>
      <c r="CT31" s="390"/>
      <c r="CU31" s="390"/>
      <c r="CV31" s="390"/>
      <c r="CW31" s="390"/>
      <c r="CX31" s="390"/>
      <c r="CY31" s="390"/>
      <c r="CZ31" s="390"/>
      <c r="DA31" s="390"/>
      <c r="DB31" s="390"/>
      <c r="DC31" s="390"/>
      <c r="DD31" s="390"/>
      <c r="DE31" s="390"/>
      <c r="DF31" s="390"/>
      <c r="DG31" s="390"/>
      <c r="DH31" s="390"/>
      <c r="DI31" s="390"/>
      <c r="DJ31" s="390"/>
      <c r="DK31" s="390"/>
      <c r="DL31" s="390"/>
      <c r="DM31" s="390"/>
      <c r="DN31" s="390"/>
      <c r="DO31" s="390"/>
      <c r="DP31" s="390"/>
      <c r="DQ31" s="390"/>
      <c r="DR31" s="390"/>
      <c r="DS31" s="390"/>
      <c r="DT31" s="390"/>
      <c r="DU31" s="390"/>
      <c r="DV31" s="390"/>
      <c r="DW31" s="390"/>
      <c r="DX31" s="390"/>
      <c r="DY31" s="390"/>
      <c r="DZ31" s="390"/>
      <c r="EH31" s="390"/>
      <c r="EI31" s="390"/>
      <c r="EJ31" s="390"/>
      <c r="EK31" s="390"/>
      <c r="EL31" s="390"/>
      <c r="EM31" s="390"/>
      <c r="EN31" s="390"/>
      <c r="EO31" s="390"/>
      <c r="EP31" s="390"/>
      <c r="EQ31" s="390"/>
      <c r="ER31" s="390"/>
      <c r="ES31" s="390"/>
      <c r="ET31" s="390"/>
      <c r="EU31" s="390"/>
      <c r="EV31" s="390"/>
      <c r="EW31" s="390"/>
      <c r="EX31" s="390"/>
      <c r="EY31" s="390"/>
      <c r="EZ31" s="390"/>
      <c r="FA31" s="390"/>
      <c r="FB31" s="390"/>
      <c r="FC31" s="390"/>
      <c r="FD31" s="390"/>
      <c r="FE31" s="390"/>
      <c r="FF31" s="390"/>
      <c r="FG31" s="390"/>
      <c r="FH31" s="390"/>
      <c r="FI31" s="390"/>
      <c r="FJ31" s="390"/>
      <c r="FK31" s="390"/>
      <c r="FL31" s="390"/>
      <c r="FM31" s="390"/>
      <c r="FN31" s="390"/>
      <c r="FO31" s="390"/>
      <c r="FP31" s="390"/>
      <c r="FQ31" s="390"/>
      <c r="FR31" s="390"/>
      <c r="FS31" s="390"/>
      <c r="FT31" s="390"/>
      <c r="FU31" s="390"/>
      <c r="FV31" s="390"/>
      <c r="FW31" s="390"/>
      <c r="FX31" s="390"/>
      <c r="FY31" s="390"/>
      <c r="FZ31" s="390"/>
      <c r="GA31" s="390"/>
      <c r="GB31" s="390"/>
      <c r="GC31" s="390"/>
      <c r="GD31" s="390"/>
      <c r="GE31" s="390"/>
      <c r="GF31" s="390"/>
      <c r="GG31" s="390"/>
      <c r="GH31" s="390"/>
      <c r="GI31" s="390"/>
      <c r="GJ31" s="390"/>
      <c r="GK31" s="390"/>
      <c r="GL31" s="390"/>
      <c r="GM31" s="390"/>
      <c r="GN31" s="390"/>
      <c r="GO31" s="390"/>
      <c r="GP31" s="390"/>
      <c r="GQ31" s="390"/>
      <c r="GR31" s="390"/>
      <c r="GS31" s="390"/>
      <c r="GT31" s="390"/>
      <c r="GU31" s="390"/>
      <c r="GV31" s="390"/>
    </row>
    <row r="32" customFormat="false" ht="10.5" hidden="false" customHeight="true" outlineLevel="0" collapsed="false">
      <c r="A32" s="911" t="str">
        <f aca="false">'ALUMNAT 4t'!T90</f>
        <v>Fer un diario personal de les dones"sin sombrero" Convertir un poema d'elles en un quadre. Fer un vídeo sobre les debes vivencias.</v>
      </c>
      <c r="B32" s="911"/>
      <c r="C32" s="91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  <c r="AM32" s="390"/>
      <c r="AN32" s="390"/>
      <c r="AO32" s="390"/>
      <c r="AP32" s="390"/>
      <c r="AQ32" s="390"/>
      <c r="AR32" s="390"/>
      <c r="AS32" s="901"/>
      <c r="AT32" s="901"/>
      <c r="AU32" s="901"/>
      <c r="AV32" s="901"/>
      <c r="AW32" s="901"/>
      <c r="AX32" s="901"/>
      <c r="AY32" s="901"/>
      <c r="AZ32" s="901"/>
      <c r="BA32" s="901"/>
      <c r="BB32" s="901"/>
      <c r="BC32" s="901"/>
      <c r="BD32" s="901"/>
      <c r="BE32" s="901"/>
      <c r="BF32" s="901"/>
      <c r="BG32" s="901"/>
      <c r="BH32" s="901"/>
      <c r="BI32" s="901"/>
      <c r="BJ32" s="901"/>
      <c r="BK32" s="901"/>
      <c r="BL32" s="390"/>
      <c r="BM32" s="390"/>
      <c r="BN32" s="390"/>
      <c r="BO32" s="390"/>
      <c r="BP32" s="390"/>
      <c r="BQ32" s="390"/>
      <c r="BR32" s="390"/>
      <c r="BS32" s="390"/>
      <c r="BT32" s="390"/>
      <c r="BU32" s="390"/>
      <c r="BV32" s="390"/>
      <c r="BW32" s="390"/>
      <c r="BX32" s="390"/>
      <c r="BY32" s="390"/>
      <c r="BZ32" s="390"/>
      <c r="CA32" s="390"/>
      <c r="CB32" s="390"/>
      <c r="CC32" s="390"/>
      <c r="CD32" s="390"/>
      <c r="CE32" s="390"/>
      <c r="CF32" s="390"/>
      <c r="CG32" s="390"/>
      <c r="CH32" s="390"/>
      <c r="CI32" s="390"/>
      <c r="CJ32" s="390"/>
      <c r="CK32" s="390"/>
      <c r="CL32" s="390"/>
      <c r="CM32" s="390"/>
      <c r="CN32" s="390"/>
      <c r="CO32" s="390"/>
      <c r="CP32" s="390"/>
      <c r="CQ32" s="390"/>
      <c r="CR32" s="390"/>
      <c r="CS32" s="390"/>
      <c r="CT32" s="390"/>
      <c r="CU32" s="390"/>
      <c r="CV32" s="390"/>
      <c r="CW32" s="390"/>
      <c r="CX32" s="390"/>
      <c r="CY32" s="390"/>
      <c r="CZ32" s="390"/>
      <c r="DA32" s="390"/>
      <c r="DB32" s="390"/>
      <c r="DC32" s="390"/>
      <c r="DD32" s="390"/>
      <c r="DE32" s="390"/>
      <c r="DF32" s="390"/>
      <c r="DG32" s="390"/>
      <c r="DH32" s="390"/>
      <c r="DI32" s="390"/>
      <c r="DJ32" s="390"/>
      <c r="DK32" s="390"/>
      <c r="DL32" s="390"/>
      <c r="DM32" s="390"/>
      <c r="DN32" s="390"/>
      <c r="DO32" s="390"/>
      <c r="DP32" s="390"/>
      <c r="DQ32" s="390"/>
      <c r="DR32" s="390"/>
      <c r="DS32" s="390"/>
      <c r="DT32" s="390"/>
      <c r="DU32" s="390"/>
      <c r="DV32" s="390"/>
      <c r="DW32" s="390"/>
      <c r="DX32" s="390"/>
      <c r="DY32" s="390"/>
      <c r="DZ32" s="390"/>
      <c r="EH32" s="390"/>
      <c r="EI32" s="390"/>
      <c r="EJ32" s="390"/>
      <c r="EK32" s="390"/>
      <c r="EL32" s="390"/>
      <c r="EM32" s="390"/>
      <c r="EN32" s="390"/>
      <c r="EO32" s="390"/>
      <c r="EP32" s="390"/>
      <c r="EQ32" s="390"/>
      <c r="ER32" s="390"/>
      <c r="ES32" s="390"/>
      <c r="ET32" s="390"/>
      <c r="EU32" s="390"/>
      <c r="EV32" s="390"/>
      <c r="EW32" s="390"/>
      <c r="EX32" s="390"/>
      <c r="EY32" s="390"/>
      <c r="EZ32" s="390"/>
      <c r="FA32" s="390"/>
      <c r="FB32" s="390"/>
      <c r="FC32" s="390"/>
      <c r="FD32" s="390"/>
      <c r="FE32" s="390"/>
      <c r="FF32" s="390"/>
      <c r="FG32" s="390"/>
      <c r="FH32" s="390"/>
      <c r="FI32" s="390"/>
      <c r="FJ32" s="390"/>
      <c r="FK32" s="390"/>
      <c r="FL32" s="390"/>
      <c r="FM32" s="390"/>
      <c r="FN32" s="390"/>
      <c r="FO32" s="390"/>
      <c r="FP32" s="390"/>
      <c r="FQ32" s="390"/>
      <c r="FR32" s="390"/>
      <c r="FS32" s="390"/>
      <c r="FT32" s="390"/>
      <c r="FU32" s="390"/>
      <c r="FV32" s="390"/>
      <c r="FW32" s="390"/>
      <c r="FX32" s="390"/>
      <c r="FY32" s="390"/>
      <c r="FZ32" s="390"/>
      <c r="GA32" s="390"/>
      <c r="GB32" s="390"/>
      <c r="GC32" s="390"/>
      <c r="GD32" s="390"/>
      <c r="GE32" s="390"/>
      <c r="GF32" s="390"/>
      <c r="GG32" s="390"/>
      <c r="GH32" s="390"/>
      <c r="GI32" s="390"/>
      <c r="GJ32" s="390"/>
      <c r="GK32" s="390"/>
      <c r="GL32" s="390"/>
      <c r="GM32" s="390"/>
      <c r="GN32" s="390"/>
      <c r="GO32" s="390"/>
      <c r="GP32" s="390"/>
      <c r="GQ32" s="390"/>
      <c r="GR32" s="390"/>
      <c r="GS32" s="390"/>
      <c r="GT32" s="390"/>
      <c r="GU32" s="390"/>
      <c r="GV32" s="390"/>
    </row>
    <row r="33" customFormat="false" ht="10.5" hidden="false" customHeight="true" outlineLevel="0" collapsed="false">
      <c r="A33" s="912" t="str">
        <f aca="false">'ALUMNAT 4t'!T92</f>
        <v>vídeo 1</v>
      </c>
      <c r="B33" s="912"/>
      <c r="C33" s="910"/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  <c r="AN33" s="390"/>
      <c r="AO33" s="390"/>
      <c r="AP33" s="390"/>
      <c r="AQ33" s="390"/>
      <c r="AR33" s="390"/>
      <c r="AS33" s="901"/>
      <c r="AT33" s="901"/>
      <c r="AU33" s="901"/>
      <c r="AV33" s="901"/>
      <c r="AW33" s="901"/>
      <c r="AX33" s="901"/>
      <c r="AY33" s="901"/>
      <c r="AZ33" s="901"/>
      <c r="BA33" s="901"/>
      <c r="BB33" s="901"/>
      <c r="BC33" s="901"/>
      <c r="BD33" s="901"/>
      <c r="BE33" s="901"/>
      <c r="BF33" s="901"/>
      <c r="BG33" s="901"/>
      <c r="BH33" s="901"/>
      <c r="BI33" s="901"/>
      <c r="BJ33" s="901"/>
      <c r="BK33" s="901"/>
      <c r="BL33" s="390"/>
      <c r="BM33" s="390"/>
      <c r="BN33" s="390"/>
      <c r="BO33" s="390"/>
      <c r="BP33" s="390"/>
      <c r="BQ33" s="390"/>
      <c r="BR33" s="390"/>
      <c r="BS33" s="390"/>
      <c r="BT33" s="390"/>
      <c r="BU33" s="390"/>
      <c r="BV33" s="390"/>
      <c r="BW33" s="390"/>
      <c r="BX33" s="390"/>
      <c r="BY33" s="390"/>
      <c r="BZ33" s="390"/>
      <c r="CA33" s="390"/>
      <c r="CB33" s="390"/>
      <c r="CC33" s="390"/>
      <c r="CD33" s="390"/>
      <c r="CE33" s="390"/>
      <c r="CF33" s="390"/>
      <c r="CG33" s="390"/>
      <c r="CH33" s="390"/>
      <c r="CI33" s="390"/>
      <c r="CJ33" s="390"/>
      <c r="CK33" s="390"/>
      <c r="CL33" s="390"/>
      <c r="CM33" s="390"/>
      <c r="CN33" s="390"/>
      <c r="CO33" s="390"/>
      <c r="CP33" s="390"/>
      <c r="CQ33" s="390"/>
      <c r="CR33" s="390"/>
      <c r="CS33" s="390"/>
      <c r="CT33" s="390"/>
      <c r="CU33" s="390"/>
      <c r="CV33" s="390"/>
      <c r="CW33" s="390"/>
      <c r="CX33" s="390"/>
      <c r="CY33" s="390"/>
      <c r="CZ33" s="390"/>
      <c r="DA33" s="390"/>
      <c r="DB33" s="390"/>
      <c r="DC33" s="390"/>
      <c r="DD33" s="390"/>
      <c r="DE33" s="390"/>
      <c r="DF33" s="390"/>
      <c r="DG33" s="390"/>
      <c r="DH33" s="390"/>
      <c r="DI33" s="390"/>
      <c r="DJ33" s="390"/>
      <c r="DK33" s="390"/>
      <c r="DL33" s="390"/>
      <c r="DM33" s="390"/>
      <c r="DN33" s="390"/>
      <c r="DO33" s="390"/>
      <c r="DP33" s="390"/>
      <c r="DQ33" s="390"/>
      <c r="DR33" s="390"/>
      <c r="DS33" s="390"/>
      <c r="DT33" s="390"/>
      <c r="DU33" s="390"/>
      <c r="DV33" s="390"/>
      <c r="DW33" s="390"/>
      <c r="DX33" s="390"/>
      <c r="DY33" s="390"/>
      <c r="DZ33" s="390"/>
      <c r="EH33" s="390"/>
      <c r="EI33" s="390"/>
      <c r="EJ33" s="390"/>
      <c r="EK33" s="390"/>
      <c r="EL33" s="390"/>
      <c r="EM33" s="390"/>
      <c r="EN33" s="390"/>
      <c r="EO33" s="390"/>
      <c r="EP33" s="390"/>
      <c r="EQ33" s="390"/>
      <c r="ER33" s="390"/>
      <c r="ES33" s="390"/>
      <c r="ET33" s="390"/>
      <c r="EU33" s="390"/>
      <c r="EV33" s="390"/>
      <c r="EW33" s="390"/>
      <c r="EX33" s="390"/>
      <c r="EY33" s="390"/>
      <c r="EZ33" s="390"/>
      <c r="FA33" s="390"/>
      <c r="FB33" s="390"/>
      <c r="FC33" s="390"/>
      <c r="FD33" s="390"/>
      <c r="FE33" s="390"/>
      <c r="FF33" s="390"/>
      <c r="FG33" s="390"/>
      <c r="FH33" s="390"/>
      <c r="FI33" s="390"/>
      <c r="FJ33" s="390"/>
      <c r="FK33" s="390"/>
      <c r="FL33" s="390"/>
      <c r="FM33" s="390"/>
      <c r="FN33" s="390"/>
      <c r="FO33" s="390"/>
      <c r="FP33" s="390"/>
      <c r="FQ33" s="390"/>
      <c r="FR33" s="390"/>
      <c r="FS33" s="390"/>
      <c r="FT33" s="390"/>
      <c r="FU33" s="390"/>
      <c r="FV33" s="390"/>
      <c r="FW33" s="390"/>
      <c r="FX33" s="390"/>
      <c r="FY33" s="390"/>
      <c r="FZ33" s="390"/>
      <c r="GA33" s="390"/>
      <c r="GB33" s="390"/>
      <c r="GC33" s="390"/>
      <c r="GD33" s="390"/>
      <c r="GE33" s="390"/>
      <c r="GF33" s="390"/>
      <c r="GG33" s="390"/>
      <c r="GH33" s="390"/>
      <c r="GI33" s="390"/>
      <c r="GJ33" s="390"/>
      <c r="GK33" s="390"/>
      <c r="GL33" s="390"/>
      <c r="GM33" s="390"/>
      <c r="GN33" s="390"/>
      <c r="GO33" s="390"/>
      <c r="GP33" s="390"/>
      <c r="GQ33" s="390"/>
      <c r="GR33" s="390"/>
      <c r="GS33" s="390"/>
      <c r="GT33" s="390"/>
      <c r="GU33" s="390"/>
      <c r="GV33" s="390"/>
    </row>
    <row r="34" customFormat="false" ht="10.5" hidden="false" customHeight="true" outlineLevel="0" collapsed="false">
      <c r="A34" s="913" t="str">
        <f aca="false">'ALUMNAT 4t'!T93</f>
        <v>Mapa a escala i mida real amb els fets importants de la guerra i fotos. RECORREGUT PER LA GUERRA CIVIL.</v>
      </c>
      <c r="B34" s="913"/>
      <c r="C34" s="91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  <c r="AM34" s="390"/>
      <c r="AN34" s="390"/>
      <c r="AO34" s="390"/>
      <c r="AP34" s="390"/>
      <c r="AQ34" s="390"/>
      <c r="AR34" s="390"/>
      <c r="AS34" s="901"/>
      <c r="AT34" s="901"/>
      <c r="AU34" s="901"/>
      <c r="AV34" s="901"/>
      <c r="AW34" s="901"/>
      <c r="AX34" s="901"/>
      <c r="AY34" s="901"/>
      <c r="AZ34" s="901"/>
      <c r="BA34" s="901"/>
      <c r="BB34" s="901"/>
      <c r="BC34" s="901"/>
      <c r="BD34" s="901"/>
      <c r="BE34" s="901"/>
      <c r="BF34" s="901"/>
      <c r="BG34" s="901"/>
      <c r="BH34" s="901"/>
      <c r="BI34" s="901"/>
      <c r="BJ34" s="901"/>
      <c r="BK34" s="901"/>
      <c r="BL34" s="390"/>
      <c r="BM34" s="390"/>
      <c r="BN34" s="390"/>
      <c r="BO34" s="390"/>
      <c r="BP34" s="390"/>
      <c r="BQ34" s="390"/>
      <c r="BR34" s="390"/>
      <c r="BS34" s="390"/>
      <c r="BT34" s="390"/>
      <c r="BU34" s="390"/>
      <c r="BV34" s="390"/>
      <c r="BW34" s="390"/>
      <c r="BX34" s="390"/>
      <c r="BY34" s="390"/>
      <c r="BZ34" s="390"/>
      <c r="CA34" s="390"/>
      <c r="CB34" s="390"/>
      <c r="CC34" s="390"/>
      <c r="CD34" s="390"/>
      <c r="CE34" s="390"/>
      <c r="CF34" s="390"/>
      <c r="CG34" s="390"/>
      <c r="CH34" s="390"/>
      <c r="CI34" s="390"/>
      <c r="CJ34" s="390"/>
      <c r="CK34" s="390"/>
      <c r="CL34" s="390"/>
      <c r="CM34" s="390"/>
      <c r="CN34" s="390"/>
      <c r="CO34" s="390"/>
      <c r="CP34" s="390"/>
      <c r="CQ34" s="390"/>
      <c r="CR34" s="390"/>
      <c r="CS34" s="390"/>
      <c r="CT34" s="390"/>
      <c r="CU34" s="390"/>
      <c r="CV34" s="390"/>
      <c r="CW34" s="390"/>
      <c r="CX34" s="390"/>
      <c r="CY34" s="390"/>
      <c r="CZ34" s="390"/>
      <c r="DA34" s="390"/>
      <c r="DB34" s="390"/>
      <c r="DC34" s="390"/>
      <c r="DD34" s="390"/>
      <c r="DE34" s="390"/>
      <c r="DF34" s="390"/>
      <c r="DG34" s="390"/>
      <c r="DH34" s="390"/>
      <c r="DI34" s="390"/>
      <c r="DJ34" s="390"/>
      <c r="DK34" s="390"/>
      <c r="DL34" s="390"/>
      <c r="DM34" s="390"/>
      <c r="DN34" s="390"/>
      <c r="DO34" s="390"/>
      <c r="DP34" s="390"/>
      <c r="DQ34" s="390"/>
      <c r="DR34" s="390"/>
      <c r="DS34" s="390"/>
      <c r="DT34" s="390"/>
      <c r="DU34" s="390"/>
      <c r="DV34" s="390"/>
      <c r="DW34" s="390"/>
      <c r="DX34" s="390"/>
      <c r="DY34" s="390"/>
      <c r="DZ34" s="390"/>
      <c r="EH34" s="390"/>
      <c r="EI34" s="390"/>
      <c r="EJ34" s="390"/>
      <c r="EK34" s="390"/>
      <c r="EL34" s="390"/>
      <c r="EM34" s="390"/>
      <c r="EN34" s="390"/>
      <c r="EO34" s="390"/>
      <c r="EP34" s="390"/>
      <c r="EQ34" s="390"/>
      <c r="ER34" s="390"/>
      <c r="ES34" s="390"/>
      <c r="ET34" s="390"/>
      <c r="EU34" s="390"/>
      <c r="EV34" s="390"/>
      <c r="EW34" s="390"/>
      <c r="EX34" s="390"/>
      <c r="EY34" s="390"/>
      <c r="EZ34" s="390"/>
      <c r="FA34" s="390"/>
      <c r="FB34" s="390"/>
      <c r="FC34" s="390"/>
      <c r="FD34" s="390"/>
      <c r="FE34" s="390"/>
      <c r="FF34" s="390"/>
      <c r="FG34" s="390"/>
      <c r="FH34" s="390"/>
      <c r="FI34" s="390"/>
      <c r="FJ34" s="390"/>
      <c r="FK34" s="390"/>
      <c r="FL34" s="390"/>
      <c r="FM34" s="390"/>
      <c r="FN34" s="390"/>
      <c r="FO34" s="390"/>
      <c r="FP34" s="390"/>
      <c r="FQ34" s="390"/>
      <c r="FR34" s="390"/>
      <c r="FS34" s="390"/>
      <c r="FT34" s="390"/>
      <c r="FU34" s="390"/>
      <c r="FV34" s="390"/>
      <c r="FW34" s="390"/>
      <c r="FX34" s="390"/>
      <c r="FY34" s="390"/>
      <c r="FZ34" s="390"/>
      <c r="GA34" s="390"/>
      <c r="GB34" s="390"/>
      <c r="GC34" s="390"/>
      <c r="GD34" s="390"/>
      <c r="GE34" s="390"/>
      <c r="GF34" s="390"/>
      <c r="GG34" s="390"/>
      <c r="GH34" s="390"/>
      <c r="GI34" s="390"/>
      <c r="GJ34" s="390"/>
      <c r="GK34" s="390"/>
      <c r="GL34" s="390"/>
      <c r="GM34" s="390"/>
      <c r="GN34" s="390"/>
      <c r="GO34" s="390"/>
      <c r="GP34" s="390"/>
      <c r="GQ34" s="390"/>
      <c r="GR34" s="390"/>
      <c r="GS34" s="390"/>
      <c r="GT34" s="390"/>
      <c r="GU34" s="390"/>
      <c r="GV34" s="390"/>
    </row>
    <row r="35" customFormat="false" ht="10.5" hidden="false" customHeight="true" outlineLevel="0" collapsed="false">
      <c r="A35" s="914" t="str">
        <f aca="false">'ALUMNAT 4t'!T94</f>
        <v>Farem un anàlisi del diferents armaments tenint en compte les armes cedides per Rússia i Alemanya. Farem una maqueta. RECORREGUT DE LES TROPES A LA 2a GUERRA MUNDIAL.</v>
      </c>
      <c r="B35" s="914"/>
      <c r="C35" s="910"/>
      <c r="E35" s="390"/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  <c r="AL35" s="390"/>
      <c r="AM35" s="390"/>
      <c r="AN35" s="390"/>
      <c r="AO35" s="390"/>
      <c r="AP35" s="390"/>
      <c r="AQ35" s="390"/>
      <c r="AR35" s="390"/>
      <c r="AS35" s="901"/>
      <c r="AT35" s="901"/>
      <c r="AU35" s="901"/>
      <c r="AV35" s="901"/>
      <c r="AW35" s="901"/>
      <c r="AX35" s="901"/>
      <c r="AY35" s="901"/>
      <c r="AZ35" s="901"/>
      <c r="BA35" s="901"/>
      <c r="BB35" s="901"/>
      <c r="BC35" s="901"/>
      <c r="BD35" s="901"/>
      <c r="BE35" s="901"/>
      <c r="BF35" s="901"/>
      <c r="BG35" s="901"/>
      <c r="BH35" s="901"/>
      <c r="BI35" s="901"/>
      <c r="BJ35" s="901"/>
      <c r="BK35" s="901"/>
      <c r="BL35" s="390"/>
      <c r="BM35" s="390"/>
      <c r="BN35" s="390"/>
      <c r="BO35" s="390"/>
      <c r="BP35" s="390"/>
      <c r="BQ35" s="390"/>
      <c r="BR35" s="390"/>
      <c r="BS35" s="390"/>
      <c r="BT35" s="390"/>
      <c r="BU35" s="390"/>
      <c r="BV35" s="390"/>
      <c r="BW35" s="390"/>
      <c r="BX35" s="390"/>
      <c r="BY35" s="390"/>
      <c r="BZ35" s="390"/>
      <c r="CA35" s="390"/>
      <c r="CB35" s="390"/>
      <c r="CC35" s="390"/>
      <c r="CD35" s="390"/>
      <c r="CE35" s="390"/>
      <c r="CF35" s="390"/>
      <c r="CG35" s="390"/>
      <c r="CH35" s="390"/>
      <c r="CI35" s="390"/>
      <c r="CJ35" s="390"/>
      <c r="CK35" s="390"/>
      <c r="CL35" s="390"/>
      <c r="CM35" s="390"/>
      <c r="CN35" s="390"/>
      <c r="CO35" s="390"/>
      <c r="CP35" s="390"/>
      <c r="CQ35" s="390"/>
      <c r="CR35" s="390"/>
      <c r="CS35" s="390"/>
      <c r="CT35" s="390"/>
      <c r="CU35" s="390"/>
      <c r="CV35" s="390"/>
      <c r="CW35" s="390"/>
      <c r="CX35" s="390"/>
      <c r="CY35" s="390"/>
      <c r="CZ35" s="390"/>
      <c r="DA35" s="390"/>
      <c r="DB35" s="390"/>
      <c r="DC35" s="390"/>
      <c r="DD35" s="390"/>
      <c r="DE35" s="390"/>
      <c r="DF35" s="390"/>
      <c r="DG35" s="390"/>
      <c r="DH35" s="390"/>
      <c r="DI35" s="390"/>
      <c r="DJ35" s="390"/>
      <c r="DK35" s="390"/>
      <c r="DL35" s="390"/>
      <c r="DM35" s="390"/>
      <c r="DN35" s="390"/>
      <c r="DO35" s="390"/>
      <c r="DP35" s="390"/>
      <c r="DQ35" s="390"/>
      <c r="DR35" s="390"/>
      <c r="DS35" s="390"/>
      <c r="DT35" s="390"/>
      <c r="DU35" s="390"/>
      <c r="DV35" s="390"/>
      <c r="DW35" s="390"/>
      <c r="DX35" s="390"/>
      <c r="DY35" s="390"/>
      <c r="DZ35" s="390"/>
      <c r="EH35" s="390"/>
      <c r="EI35" s="390"/>
      <c r="EJ35" s="390"/>
      <c r="EK35" s="390"/>
      <c r="EL35" s="390"/>
      <c r="EM35" s="390"/>
      <c r="EN35" s="390"/>
      <c r="EO35" s="390"/>
      <c r="EP35" s="390"/>
      <c r="EQ35" s="390"/>
      <c r="ER35" s="390"/>
      <c r="ES35" s="390"/>
      <c r="ET35" s="390"/>
      <c r="EU35" s="390"/>
      <c r="EV35" s="390"/>
      <c r="EW35" s="390"/>
      <c r="EX35" s="390"/>
      <c r="EY35" s="390"/>
      <c r="EZ35" s="390"/>
      <c r="FA35" s="390"/>
      <c r="FB35" s="390"/>
      <c r="FC35" s="390"/>
      <c r="FD35" s="390"/>
      <c r="FE35" s="390"/>
      <c r="FF35" s="390"/>
      <c r="FG35" s="390"/>
      <c r="FH35" s="390"/>
      <c r="FI35" s="390"/>
      <c r="FJ35" s="390"/>
      <c r="FK35" s="390"/>
      <c r="FL35" s="390"/>
      <c r="FM35" s="390"/>
      <c r="FN35" s="390"/>
      <c r="FO35" s="390"/>
      <c r="FP35" s="390"/>
      <c r="FQ35" s="390"/>
      <c r="FR35" s="390"/>
      <c r="FS35" s="390"/>
      <c r="FT35" s="390"/>
      <c r="FU35" s="390"/>
      <c r="FV35" s="390"/>
      <c r="FW35" s="390"/>
      <c r="FX35" s="390"/>
      <c r="FY35" s="390"/>
      <c r="FZ35" s="390"/>
      <c r="GA35" s="390"/>
      <c r="GB35" s="390"/>
      <c r="GC35" s="390"/>
      <c r="GD35" s="390"/>
      <c r="GE35" s="390"/>
      <c r="GF35" s="390"/>
      <c r="GG35" s="390"/>
      <c r="GH35" s="390"/>
      <c r="GI35" s="390"/>
      <c r="GJ35" s="390"/>
      <c r="GK35" s="390"/>
      <c r="GL35" s="390"/>
      <c r="GM35" s="390"/>
      <c r="GN35" s="390"/>
      <c r="GO35" s="390"/>
      <c r="GP35" s="390"/>
      <c r="GQ35" s="390"/>
      <c r="GR35" s="390"/>
      <c r="GS35" s="390"/>
      <c r="GT35" s="390"/>
      <c r="GU35" s="390"/>
      <c r="GV35" s="390"/>
    </row>
    <row r="36" customFormat="false" ht="10.5" hidden="false" customHeight="true" outlineLevel="0" collapsed="false">
      <c r="A36" s="915" t="str">
        <f aca="false">'ALUMNAT 4t'!T95</f>
        <v>Video de històries personals sobre la guerra (petit documental amb l'ajuda dels nostres avis i altres persones que han viscut la guerra)</v>
      </c>
      <c r="B36" s="915"/>
      <c r="C36" s="91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0"/>
      <c r="AH36" s="390"/>
      <c r="AI36" s="390"/>
      <c r="AJ36" s="390"/>
      <c r="AK36" s="390"/>
      <c r="AL36" s="390"/>
      <c r="AM36" s="390"/>
      <c r="AN36" s="390"/>
      <c r="AO36" s="390"/>
      <c r="AP36" s="390"/>
      <c r="AQ36" s="390"/>
      <c r="AR36" s="390"/>
      <c r="AS36" s="901"/>
      <c r="AT36" s="901"/>
      <c r="AU36" s="901"/>
      <c r="AV36" s="901"/>
      <c r="AW36" s="901"/>
      <c r="AX36" s="901"/>
      <c r="AY36" s="901"/>
      <c r="AZ36" s="901"/>
      <c r="BA36" s="901"/>
      <c r="BB36" s="901"/>
      <c r="BC36" s="901"/>
      <c r="BD36" s="901"/>
      <c r="BE36" s="901"/>
      <c r="BF36" s="901"/>
      <c r="BG36" s="901"/>
      <c r="BH36" s="901"/>
      <c r="BI36" s="901"/>
      <c r="BJ36" s="901"/>
      <c r="BK36" s="901"/>
      <c r="BL36" s="390"/>
      <c r="BM36" s="390"/>
      <c r="BN36" s="390"/>
      <c r="BO36" s="390"/>
      <c r="BP36" s="390"/>
      <c r="BQ36" s="390"/>
      <c r="BR36" s="390"/>
      <c r="BS36" s="390"/>
      <c r="BT36" s="390"/>
      <c r="BU36" s="390"/>
      <c r="BV36" s="390"/>
      <c r="BW36" s="390"/>
      <c r="BX36" s="390"/>
      <c r="BY36" s="390"/>
      <c r="BZ36" s="390"/>
      <c r="CA36" s="390"/>
      <c r="CB36" s="390"/>
      <c r="CC36" s="390"/>
      <c r="CD36" s="390"/>
      <c r="CE36" s="390"/>
      <c r="CF36" s="390"/>
      <c r="CG36" s="390"/>
      <c r="CH36" s="390"/>
      <c r="CI36" s="390"/>
      <c r="CJ36" s="390"/>
      <c r="CK36" s="390"/>
      <c r="CL36" s="390"/>
      <c r="CM36" s="390"/>
      <c r="CN36" s="390"/>
      <c r="CO36" s="390"/>
      <c r="CP36" s="390"/>
      <c r="CQ36" s="390"/>
      <c r="CR36" s="390"/>
      <c r="CS36" s="390"/>
      <c r="CT36" s="390"/>
      <c r="CU36" s="390"/>
      <c r="CV36" s="390"/>
      <c r="CW36" s="390"/>
      <c r="CX36" s="390"/>
      <c r="CY36" s="390"/>
      <c r="CZ36" s="390"/>
      <c r="DA36" s="390"/>
      <c r="DB36" s="390"/>
      <c r="DC36" s="390"/>
      <c r="DD36" s="390"/>
      <c r="DE36" s="390"/>
      <c r="DF36" s="390"/>
      <c r="DG36" s="390"/>
      <c r="DH36" s="390"/>
      <c r="DI36" s="390"/>
      <c r="DJ36" s="390"/>
      <c r="DK36" s="390"/>
      <c r="DL36" s="390"/>
      <c r="DM36" s="390"/>
      <c r="DN36" s="390"/>
      <c r="DO36" s="390"/>
      <c r="DP36" s="390"/>
      <c r="DQ36" s="390"/>
      <c r="DR36" s="390"/>
      <c r="DS36" s="390"/>
      <c r="DT36" s="390"/>
      <c r="DU36" s="390"/>
      <c r="DV36" s="390"/>
      <c r="DW36" s="390"/>
      <c r="DX36" s="390"/>
      <c r="DY36" s="390"/>
      <c r="DZ36" s="390"/>
      <c r="EH36" s="390"/>
      <c r="EI36" s="390"/>
      <c r="EJ36" s="390"/>
      <c r="EK36" s="390"/>
      <c r="EL36" s="390"/>
      <c r="EM36" s="390"/>
      <c r="EN36" s="390"/>
      <c r="EO36" s="390"/>
      <c r="EP36" s="390"/>
      <c r="EQ36" s="390"/>
      <c r="ER36" s="390"/>
      <c r="ES36" s="390"/>
      <c r="ET36" s="390"/>
      <c r="EU36" s="390"/>
      <c r="EV36" s="390"/>
      <c r="EW36" s="390"/>
      <c r="EX36" s="390"/>
      <c r="EY36" s="390"/>
      <c r="EZ36" s="390"/>
      <c r="FA36" s="390"/>
      <c r="FB36" s="390"/>
      <c r="FC36" s="390"/>
      <c r="FD36" s="390"/>
      <c r="FE36" s="390"/>
      <c r="FF36" s="390"/>
      <c r="FG36" s="390"/>
      <c r="FH36" s="390"/>
      <c r="FI36" s="390"/>
      <c r="FJ36" s="390"/>
      <c r="FK36" s="390"/>
      <c r="FL36" s="390"/>
      <c r="FM36" s="390"/>
      <c r="FN36" s="390"/>
      <c r="FO36" s="390"/>
      <c r="FP36" s="390"/>
      <c r="FQ36" s="390"/>
      <c r="FR36" s="390"/>
      <c r="FS36" s="390"/>
      <c r="FT36" s="390"/>
      <c r="FU36" s="390"/>
      <c r="FV36" s="390"/>
      <c r="FW36" s="390"/>
      <c r="FX36" s="390"/>
      <c r="FY36" s="390"/>
      <c r="FZ36" s="390"/>
      <c r="GA36" s="390"/>
      <c r="GB36" s="390"/>
      <c r="GC36" s="390"/>
      <c r="GD36" s="390"/>
      <c r="GE36" s="390"/>
      <c r="GF36" s="390"/>
      <c r="GG36" s="390"/>
      <c r="GH36" s="390"/>
      <c r="GI36" s="390"/>
      <c r="GJ36" s="390"/>
      <c r="GK36" s="390"/>
      <c r="GL36" s="390"/>
      <c r="GM36" s="390"/>
      <c r="GN36" s="390"/>
      <c r="GO36" s="390"/>
      <c r="GP36" s="390"/>
      <c r="GQ36" s="390"/>
      <c r="GR36" s="390"/>
      <c r="GS36" s="390"/>
      <c r="GT36" s="390"/>
      <c r="GU36" s="390"/>
      <c r="GV36" s="390"/>
    </row>
    <row r="37" customFormat="false" ht="10.5" hidden="false" customHeight="true" outlineLevel="0" collapsed="false">
      <c r="A37" s="916" t="str">
        <f aca="false">'ALUMNAT 4t'!T96</f>
        <v>Diari de la Guerra Civil</v>
      </c>
      <c r="B37" s="916"/>
      <c r="C37" s="910"/>
      <c r="E37" s="390"/>
      <c r="F37" s="390"/>
      <c r="G37" s="390"/>
      <c r="H37" s="390"/>
      <c r="I37" s="390"/>
      <c r="J37" s="390"/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  <c r="AM37" s="390"/>
      <c r="AN37" s="390"/>
      <c r="AO37" s="390"/>
      <c r="AP37" s="390"/>
      <c r="AQ37" s="390"/>
      <c r="AR37" s="390"/>
      <c r="AS37" s="901"/>
      <c r="AT37" s="901"/>
      <c r="AU37" s="901"/>
      <c r="AV37" s="901"/>
      <c r="AW37" s="901"/>
      <c r="AX37" s="901"/>
      <c r="AY37" s="901"/>
      <c r="AZ37" s="901"/>
      <c r="BA37" s="901"/>
      <c r="BB37" s="901"/>
      <c r="BC37" s="901"/>
      <c r="BD37" s="901"/>
      <c r="BE37" s="901"/>
      <c r="BF37" s="901"/>
      <c r="BG37" s="901"/>
      <c r="BH37" s="901"/>
      <c r="BI37" s="901"/>
      <c r="BJ37" s="901"/>
      <c r="BK37" s="901"/>
      <c r="BL37" s="390"/>
      <c r="BM37" s="390"/>
      <c r="BN37" s="390"/>
      <c r="BO37" s="390"/>
      <c r="BP37" s="390"/>
      <c r="BQ37" s="390"/>
      <c r="BR37" s="390"/>
      <c r="BS37" s="390"/>
      <c r="BT37" s="390"/>
      <c r="BU37" s="390"/>
      <c r="BV37" s="390"/>
      <c r="BW37" s="390"/>
      <c r="BX37" s="390"/>
      <c r="BY37" s="390"/>
      <c r="BZ37" s="390"/>
      <c r="CA37" s="390"/>
      <c r="CB37" s="390"/>
      <c r="CC37" s="390"/>
      <c r="CD37" s="390"/>
      <c r="CE37" s="390"/>
      <c r="CF37" s="390"/>
      <c r="CG37" s="390"/>
      <c r="CH37" s="390"/>
      <c r="CI37" s="390"/>
      <c r="CJ37" s="390"/>
      <c r="CK37" s="390"/>
      <c r="CL37" s="390"/>
      <c r="CM37" s="390"/>
      <c r="CN37" s="390"/>
      <c r="CO37" s="390"/>
      <c r="CP37" s="390"/>
      <c r="CQ37" s="390"/>
      <c r="CR37" s="390"/>
      <c r="CS37" s="390"/>
      <c r="CT37" s="390"/>
      <c r="CU37" s="390"/>
      <c r="CV37" s="390"/>
      <c r="CW37" s="390"/>
      <c r="CX37" s="390"/>
      <c r="CY37" s="390"/>
      <c r="CZ37" s="390"/>
      <c r="DA37" s="390"/>
      <c r="DB37" s="390"/>
      <c r="DC37" s="390"/>
      <c r="DD37" s="390"/>
      <c r="DE37" s="390"/>
      <c r="DF37" s="390"/>
      <c r="DG37" s="390"/>
      <c r="DH37" s="390"/>
      <c r="DI37" s="390"/>
      <c r="DJ37" s="390"/>
      <c r="DK37" s="390"/>
      <c r="DL37" s="390"/>
      <c r="DM37" s="390"/>
      <c r="DN37" s="390"/>
      <c r="DO37" s="390"/>
      <c r="DP37" s="390"/>
      <c r="DQ37" s="390"/>
      <c r="DR37" s="390"/>
      <c r="DS37" s="390"/>
      <c r="DT37" s="390"/>
      <c r="DU37" s="390"/>
      <c r="DV37" s="390"/>
      <c r="DW37" s="390"/>
      <c r="DX37" s="390"/>
      <c r="DY37" s="390"/>
      <c r="DZ37" s="390"/>
      <c r="EH37" s="390"/>
      <c r="EI37" s="390"/>
      <c r="EJ37" s="390"/>
      <c r="EK37" s="390"/>
      <c r="EL37" s="390"/>
      <c r="EM37" s="390"/>
      <c r="EN37" s="390"/>
      <c r="EO37" s="390"/>
      <c r="EP37" s="390"/>
      <c r="EQ37" s="390"/>
      <c r="ER37" s="390"/>
      <c r="ES37" s="390"/>
      <c r="ET37" s="390"/>
      <c r="EU37" s="390"/>
      <c r="EV37" s="390"/>
      <c r="EW37" s="390"/>
      <c r="EX37" s="390"/>
      <c r="EY37" s="390"/>
      <c r="EZ37" s="390"/>
      <c r="FA37" s="390"/>
      <c r="FB37" s="390"/>
      <c r="FC37" s="390"/>
      <c r="FD37" s="390"/>
      <c r="FE37" s="390"/>
      <c r="FF37" s="390"/>
      <c r="FG37" s="390"/>
      <c r="FH37" s="390"/>
      <c r="FI37" s="390"/>
      <c r="FJ37" s="390"/>
      <c r="FK37" s="390"/>
      <c r="FL37" s="390"/>
      <c r="FM37" s="390"/>
      <c r="FN37" s="390"/>
      <c r="FO37" s="390"/>
      <c r="FP37" s="390"/>
      <c r="FQ37" s="390"/>
      <c r="FR37" s="390"/>
      <c r="FS37" s="390"/>
      <c r="FT37" s="390"/>
      <c r="FU37" s="390"/>
      <c r="FV37" s="390"/>
      <c r="FW37" s="390"/>
      <c r="FX37" s="390"/>
      <c r="FY37" s="390"/>
      <c r="FZ37" s="390"/>
      <c r="GA37" s="390"/>
      <c r="GB37" s="390"/>
      <c r="GC37" s="390"/>
      <c r="GD37" s="390"/>
      <c r="GE37" s="390"/>
      <c r="GF37" s="390"/>
      <c r="GG37" s="390"/>
      <c r="GH37" s="390"/>
      <c r="GI37" s="390"/>
      <c r="GJ37" s="390"/>
      <c r="GK37" s="390"/>
      <c r="GL37" s="390"/>
      <c r="GM37" s="390"/>
      <c r="GN37" s="390"/>
      <c r="GO37" s="390"/>
      <c r="GP37" s="390"/>
      <c r="GQ37" s="390"/>
      <c r="GR37" s="390"/>
      <c r="GS37" s="390"/>
      <c r="GT37" s="390"/>
      <c r="GU37" s="390"/>
      <c r="GV37" s="390"/>
    </row>
    <row r="38" customFormat="false" ht="10.5" hidden="false" customHeight="true" outlineLevel="0" collapsed="false">
      <c r="A38" s="917" t="str">
        <f aca="false">'ALUMNAT 4t'!T98</f>
        <v>Memòries de la Guerra Civil</v>
      </c>
      <c r="B38" s="917"/>
      <c r="C38" s="910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  <c r="AM38" s="390"/>
      <c r="AN38" s="390"/>
      <c r="AO38" s="390"/>
      <c r="AP38" s="390"/>
      <c r="AQ38" s="390"/>
      <c r="AR38" s="390"/>
      <c r="AS38" s="901"/>
      <c r="AT38" s="901"/>
      <c r="AU38" s="901"/>
      <c r="AV38" s="901"/>
      <c r="AW38" s="901"/>
      <c r="AX38" s="901"/>
      <c r="AY38" s="901"/>
      <c r="AZ38" s="901"/>
      <c r="BA38" s="901"/>
      <c r="BB38" s="901"/>
      <c r="BC38" s="901"/>
      <c r="BD38" s="901"/>
      <c r="BE38" s="901"/>
      <c r="BF38" s="901"/>
      <c r="BG38" s="901"/>
      <c r="BH38" s="901"/>
      <c r="BI38" s="901"/>
      <c r="BJ38" s="901"/>
      <c r="BK38" s="901"/>
      <c r="BL38" s="390"/>
      <c r="BM38" s="390"/>
      <c r="BN38" s="390"/>
      <c r="BO38" s="390"/>
      <c r="BP38" s="390"/>
      <c r="BQ38" s="390"/>
      <c r="BR38" s="390"/>
      <c r="BS38" s="390"/>
      <c r="BT38" s="390"/>
      <c r="BU38" s="390"/>
      <c r="BV38" s="390"/>
      <c r="BW38" s="390"/>
      <c r="BX38" s="390"/>
      <c r="BY38" s="390"/>
      <c r="BZ38" s="390"/>
      <c r="CA38" s="390"/>
      <c r="CB38" s="390"/>
      <c r="CC38" s="390"/>
      <c r="CD38" s="390"/>
      <c r="CE38" s="390"/>
      <c r="CF38" s="390"/>
      <c r="CG38" s="390"/>
      <c r="CH38" s="390"/>
      <c r="CI38" s="390"/>
      <c r="CJ38" s="390"/>
      <c r="CK38" s="390"/>
      <c r="CL38" s="390"/>
      <c r="CM38" s="390"/>
      <c r="CN38" s="390"/>
      <c r="CO38" s="390"/>
      <c r="CP38" s="390"/>
      <c r="CQ38" s="390"/>
      <c r="CR38" s="390"/>
      <c r="CS38" s="390"/>
      <c r="CT38" s="390"/>
      <c r="CU38" s="390"/>
      <c r="CV38" s="390"/>
      <c r="CW38" s="390"/>
      <c r="CX38" s="390"/>
      <c r="CY38" s="390"/>
      <c r="CZ38" s="390"/>
      <c r="DA38" s="390"/>
      <c r="DB38" s="390"/>
      <c r="DC38" s="390"/>
      <c r="DD38" s="390"/>
      <c r="DE38" s="390"/>
      <c r="DF38" s="390"/>
      <c r="DG38" s="390"/>
      <c r="DH38" s="390"/>
      <c r="DI38" s="390"/>
      <c r="DJ38" s="390"/>
      <c r="DK38" s="390"/>
      <c r="DL38" s="390"/>
      <c r="DM38" s="390"/>
      <c r="DN38" s="390"/>
      <c r="DO38" s="390"/>
      <c r="DP38" s="390"/>
      <c r="DQ38" s="390"/>
      <c r="DR38" s="390"/>
      <c r="DS38" s="390"/>
      <c r="DT38" s="390"/>
      <c r="DU38" s="390"/>
      <c r="DV38" s="390"/>
      <c r="DW38" s="390"/>
      <c r="DX38" s="390"/>
      <c r="DY38" s="390"/>
      <c r="DZ38" s="390"/>
      <c r="EH38" s="390"/>
      <c r="EI38" s="390"/>
      <c r="EJ38" s="390"/>
      <c r="EK38" s="390"/>
      <c r="EL38" s="390"/>
      <c r="EM38" s="390"/>
      <c r="EN38" s="390"/>
      <c r="EO38" s="390"/>
      <c r="EP38" s="390"/>
      <c r="EQ38" s="390"/>
      <c r="ER38" s="390"/>
      <c r="ES38" s="390"/>
      <c r="ET38" s="390"/>
      <c r="EU38" s="390"/>
      <c r="EV38" s="390"/>
      <c r="EW38" s="390"/>
      <c r="EX38" s="390"/>
      <c r="EY38" s="390"/>
      <c r="EZ38" s="390"/>
      <c r="FA38" s="390"/>
      <c r="FB38" s="390"/>
      <c r="FC38" s="390"/>
      <c r="FD38" s="390"/>
      <c r="FE38" s="390"/>
      <c r="FF38" s="390"/>
      <c r="FG38" s="390"/>
      <c r="FH38" s="390"/>
      <c r="FI38" s="390"/>
      <c r="FJ38" s="390"/>
      <c r="FK38" s="390"/>
      <c r="FL38" s="390"/>
      <c r="FM38" s="390"/>
      <c r="FN38" s="390"/>
      <c r="FO38" s="390"/>
      <c r="FP38" s="390"/>
      <c r="FQ38" s="390"/>
      <c r="FR38" s="390"/>
      <c r="FS38" s="390"/>
      <c r="FT38" s="390"/>
      <c r="FU38" s="390"/>
      <c r="FV38" s="390"/>
      <c r="FW38" s="390"/>
      <c r="FX38" s="390"/>
      <c r="FY38" s="390"/>
      <c r="FZ38" s="390"/>
      <c r="GA38" s="390"/>
      <c r="GB38" s="390"/>
      <c r="GC38" s="390"/>
      <c r="GD38" s="390"/>
      <c r="GE38" s="390"/>
      <c r="GF38" s="390"/>
      <c r="GG38" s="390"/>
      <c r="GH38" s="390"/>
      <c r="GI38" s="390"/>
      <c r="GJ38" s="390"/>
      <c r="GK38" s="390"/>
      <c r="GL38" s="390"/>
      <c r="GM38" s="390"/>
      <c r="GN38" s="390"/>
      <c r="GO38" s="390"/>
      <c r="GP38" s="390"/>
      <c r="GQ38" s="390"/>
      <c r="GR38" s="390"/>
      <c r="GS38" s="390"/>
      <c r="GT38" s="390"/>
      <c r="GU38" s="390"/>
      <c r="GV38" s="390"/>
    </row>
    <row r="39" customFormat="false" ht="10.5" hidden="false" customHeight="true" outlineLevel="0" collapsed="false">
      <c r="A39" s="918" t="str">
        <f aca="false">'ALUMNAT 4t'!T99</f>
        <v>Escala de 7 o 8 esglaons i a cada esglaó explicar un gran de la guerra civil. Crear una aplicació que pugui llegir codis QR per coneixer Altres informaciones.</v>
      </c>
      <c r="B39" s="918"/>
      <c r="C39" s="91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  <c r="AL39" s="390"/>
      <c r="AM39" s="390"/>
      <c r="AN39" s="390"/>
      <c r="AO39" s="390"/>
      <c r="AP39" s="390"/>
      <c r="AQ39" s="390"/>
      <c r="AR39" s="390"/>
      <c r="AS39" s="901"/>
      <c r="AT39" s="901"/>
      <c r="AU39" s="901"/>
      <c r="AV39" s="901"/>
      <c r="AW39" s="901"/>
      <c r="AX39" s="901"/>
      <c r="AY39" s="901"/>
      <c r="AZ39" s="901"/>
      <c r="BA39" s="901"/>
      <c r="BB39" s="901"/>
      <c r="BC39" s="901"/>
      <c r="BD39" s="901"/>
      <c r="BE39" s="901"/>
      <c r="BF39" s="901"/>
      <c r="BG39" s="901"/>
      <c r="BH39" s="901"/>
      <c r="BI39" s="901"/>
      <c r="BJ39" s="901"/>
      <c r="BK39" s="901"/>
      <c r="BL39" s="390"/>
      <c r="BM39" s="390"/>
      <c r="BN39" s="390"/>
      <c r="BO39" s="390"/>
      <c r="BP39" s="390"/>
      <c r="BQ39" s="390"/>
      <c r="BR39" s="390"/>
      <c r="BS39" s="390"/>
      <c r="BT39" s="390"/>
      <c r="BU39" s="390"/>
      <c r="BV39" s="390"/>
      <c r="BW39" s="390"/>
      <c r="BX39" s="390"/>
      <c r="BY39" s="390"/>
      <c r="BZ39" s="390"/>
      <c r="CA39" s="390"/>
      <c r="CB39" s="390"/>
      <c r="CC39" s="390"/>
      <c r="CD39" s="390"/>
      <c r="CE39" s="390"/>
      <c r="CF39" s="390"/>
      <c r="CG39" s="390"/>
      <c r="CH39" s="390"/>
      <c r="CI39" s="390"/>
      <c r="CJ39" s="390"/>
      <c r="CK39" s="390"/>
      <c r="CL39" s="390"/>
      <c r="CM39" s="390"/>
      <c r="CN39" s="390"/>
      <c r="CO39" s="390"/>
      <c r="CP39" s="390"/>
      <c r="CQ39" s="390"/>
      <c r="CR39" s="390"/>
      <c r="CS39" s="390"/>
      <c r="CT39" s="390"/>
      <c r="CU39" s="390"/>
      <c r="CV39" s="390"/>
      <c r="CW39" s="390"/>
      <c r="CX39" s="390"/>
      <c r="CY39" s="390"/>
      <c r="CZ39" s="390"/>
      <c r="DA39" s="390"/>
      <c r="DB39" s="390"/>
      <c r="DC39" s="390"/>
      <c r="DD39" s="390"/>
      <c r="DE39" s="390"/>
      <c r="DF39" s="390"/>
      <c r="DG39" s="390"/>
      <c r="DH39" s="390"/>
      <c r="DI39" s="390"/>
      <c r="DJ39" s="390"/>
      <c r="DK39" s="390"/>
      <c r="DL39" s="390"/>
      <c r="DM39" s="390"/>
      <c r="DN39" s="390"/>
      <c r="DO39" s="390"/>
      <c r="DP39" s="390"/>
      <c r="DQ39" s="390"/>
      <c r="DR39" s="390"/>
      <c r="DS39" s="390"/>
      <c r="DT39" s="390"/>
      <c r="DU39" s="390"/>
      <c r="DV39" s="390"/>
      <c r="DW39" s="390"/>
      <c r="DX39" s="390"/>
      <c r="DY39" s="390"/>
      <c r="DZ39" s="390"/>
      <c r="EH39" s="390"/>
      <c r="EI39" s="390"/>
      <c r="EJ39" s="390"/>
      <c r="EK39" s="390"/>
      <c r="EL39" s="390"/>
      <c r="EM39" s="390"/>
      <c r="EN39" s="390"/>
      <c r="EO39" s="390"/>
      <c r="EP39" s="390"/>
      <c r="EQ39" s="390"/>
      <c r="ER39" s="390"/>
      <c r="ES39" s="390"/>
      <c r="ET39" s="390"/>
      <c r="EU39" s="390"/>
      <c r="EV39" s="390"/>
      <c r="EW39" s="390"/>
      <c r="EX39" s="390"/>
      <c r="EY39" s="390"/>
      <c r="EZ39" s="390"/>
      <c r="FA39" s="390"/>
      <c r="FB39" s="390"/>
      <c r="FC39" s="390"/>
      <c r="FD39" s="390"/>
      <c r="FE39" s="390"/>
      <c r="FF39" s="390"/>
      <c r="FG39" s="390"/>
      <c r="FH39" s="390"/>
      <c r="FI39" s="390"/>
      <c r="FJ39" s="390"/>
      <c r="FK39" s="390"/>
      <c r="FL39" s="390"/>
      <c r="FM39" s="390"/>
      <c r="FN39" s="390"/>
      <c r="FO39" s="390"/>
      <c r="FP39" s="390"/>
      <c r="FQ39" s="390"/>
      <c r="FR39" s="390"/>
      <c r="FS39" s="390"/>
      <c r="FT39" s="390"/>
      <c r="FU39" s="390"/>
      <c r="FV39" s="390"/>
      <c r="FW39" s="390"/>
      <c r="FX39" s="390"/>
      <c r="FY39" s="390"/>
      <c r="FZ39" s="390"/>
      <c r="GA39" s="390"/>
      <c r="GB39" s="390"/>
      <c r="GC39" s="390"/>
      <c r="GD39" s="390"/>
      <c r="GE39" s="390"/>
      <c r="GF39" s="390"/>
      <c r="GG39" s="390"/>
      <c r="GH39" s="390"/>
      <c r="GI39" s="390"/>
      <c r="GJ39" s="390"/>
      <c r="GK39" s="390"/>
      <c r="GL39" s="390"/>
      <c r="GM39" s="390"/>
      <c r="GN39" s="390"/>
      <c r="GO39" s="390"/>
      <c r="GP39" s="390"/>
      <c r="GQ39" s="390"/>
      <c r="GR39" s="390"/>
      <c r="GS39" s="390"/>
      <c r="GT39" s="390"/>
      <c r="GU39" s="390"/>
      <c r="GV39" s="390"/>
    </row>
    <row r="40" customFormat="false" ht="10.5" hidden="false" customHeight="true" outlineLevel="0" collapsed="false">
      <c r="A40" s="919" t="str">
        <f aca="false">'ALUMNAT 4t'!T100</f>
        <v>5 curtmetratges de 5 minuts cadascun sobre la guerra civil.</v>
      </c>
      <c r="B40" s="919"/>
      <c r="C40" s="910"/>
      <c r="E40" s="390"/>
      <c r="F40" s="390"/>
      <c r="G40" s="390"/>
      <c r="H40" s="390"/>
      <c r="I40" s="390"/>
      <c r="J40" s="390"/>
      <c r="K40" s="390"/>
      <c r="L40" s="390"/>
      <c r="M40" s="390"/>
      <c r="N40" s="390"/>
      <c r="O40" s="390"/>
      <c r="P40" s="390"/>
      <c r="Q40" s="390"/>
      <c r="R40" s="390"/>
      <c r="S40" s="390"/>
      <c r="T40" s="390"/>
      <c r="U40" s="390"/>
      <c r="V40" s="390"/>
      <c r="W40" s="390"/>
      <c r="X40" s="390"/>
      <c r="Y40" s="390"/>
      <c r="Z40" s="390"/>
      <c r="AA40" s="390"/>
      <c r="AB40" s="390"/>
      <c r="AC40" s="390"/>
      <c r="AD40" s="390"/>
      <c r="AE40" s="390"/>
      <c r="AF40" s="390"/>
      <c r="AG40" s="390"/>
      <c r="AH40" s="390"/>
      <c r="AI40" s="390"/>
      <c r="AJ40" s="390"/>
      <c r="AK40" s="390"/>
      <c r="AL40" s="390"/>
      <c r="AM40" s="390"/>
      <c r="AN40" s="390"/>
      <c r="AO40" s="390"/>
      <c r="AP40" s="390"/>
      <c r="AQ40" s="390"/>
      <c r="AR40" s="390"/>
      <c r="AS40" s="901"/>
      <c r="AT40" s="901"/>
      <c r="AU40" s="901"/>
      <c r="AV40" s="901"/>
      <c r="AW40" s="901"/>
      <c r="AX40" s="901"/>
      <c r="AY40" s="901"/>
      <c r="AZ40" s="901"/>
      <c r="BA40" s="901"/>
      <c r="BB40" s="901"/>
      <c r="BC40" s="901"/>
      <c r="BD40" s="901"/>
      <c r="BE40" s="901"/>
      <c r="BF40" s="901"/>
      <c r="BG40" s="901"/>
      <c r="BH40" s="901"/>
      <c r="BI40" s="901"/>
      <c r="BJ40" s="901"/>
      <c r="BK40" s="901"/>
      <c r="BL40" s="390"/>
      <c r="BM40" s="390"/>
      <c r="BN40" s="390"/>
      <c r="BO40" s="390"/>
      <c r="BP40" s="390"/>
      <c r="BQ40" s="390"/>
      <c r="BR40" s="390"/>
      <c r="BS40" s="390"/>
      <c r="BT40" s="390"/>
      <c r="BU40" s="390"/>
      <c r="BV40" s="390"/>
      <c r="BW40" s="390"/>
      <c r="BX40" s="390"/>
      <c r="BY40" s="390"/>
      <c r="BZ40" s="390"/>
      <c r="CA40" s="390"/>
      <c r="CB40" s="390"/>
      <c r="CC40" s="390"/>
      <c r="CD40" s="390"/>
      <c r="CE40" s="390"/>
      <c r="CF40" s="390"/>
      <c r="CG40" s="390"/>
      <c r="CH40" s="390"/>
      <c r="CI40" s="390"/>
      <c r="CJ40" s="390"/>
      <c r="CK40" s="390"/>
      <c r="CL40" s="390"/>
      <c r="CM40" s="390"/>
      <c r="CN40" s="390"/>
      <c r="CO40" s="390"/>
      <c r="CP40" s="390"/>
      <c r="CQ40" s="390"/>
      <c r="CR40" s="390"/>
      <c r="CS40" s="390"/>
      <c r="CT40" s="390"/>
      <c r="CU40" s="390"/>
      <c r="CV40" s="390"/>
      <c r="CW40" s="390"/>
      <c r="CX40" s="390"/>
      <c r="CY40" s="390"/>
      <c r="CZ40" s="390"/>
      <c r="DA40" s="390"/>
      <c r="DB40" s="390"/>
      <c r="DC40" s="390"/>
      <c r="DD40" s="390"/>
      <c r="DE40" s="390"/>
      <c r="DF40" s="390"/>
      <c r="DG40" s="390"/>
      <c r="DH40" s="390"/>
      <c r="DI40" s="390"/>
      <c r="DJ40" s="390"/>
      <c r="DK40" s="390"/>
      <c r="DL40" s="390"/>
      <c r="DM40" s="390"/>
      <c r="DN40" s="390"/>
      <c r="DO40" s="390"/>
      <c r="DP40" s="390"/>
      <c r="DQ40" s="390"/>
      <c r="DR40" s="390"/>
      <c r="DS40" s="390"/>
      <c r="DT40" s="390"/>
      <c r="DU40" s="390"/>
      <c r="DV40" s="390"/>
      <c r="DW40" s="390"/>
      <c r="DX40" s="390"/>
      <c r="DY40" s="390"/>
      <c r="DZ40" s="390"/>
      <c r="EH40" s="390"/>
      <c r="EI40" s="390"/>
      <c r="EJ40" s="390"/>
      <c r="EK40" s="390"/>
      <c r="EL40" s="390"/>
      <c r="EM40" s="390"/>
      <c r="EN40" s="390"/>
      <c r="EO40" s="390"/>
      <c r="EP40" s="390"/>
      <c r="EQ40" s="390"/>
      <c r="ER40" s="390"/>
      <c r="ES40" s="390"/>
      <c r="ET40" s="390"/>
      <c r="EU40" s="390"/>
      <c r="EV40" s="390"/>
      <c r="EW40" s="390"/>
      <c r="EX40" s="390"/>
      <c r="EY40" s="390"/>
      <c r="EZ40" s="390"/>
      <c r="FA40" s="390"/>
      <c r="FB40" s="390"/>
      <c r="FC40" s="390"/>
      <c r="FD40" s="390"/>
      <c r="FE40" s="390"/>
      <c r="FF40" s="390"/>
      <c r="FG40" s="390"/>
      <c r="FH40" s="390"/>
      <c r="FI40" s="390"/>
      <c r="FJ40" s="390"/>
      <c r="FK40" s="390"/>
      <c r="FL40" s="390"/>
      <c r="FM40" s="390"/>
      <c r="FN40" s="390"/>
      <c r="FO40" s="390"/>
      <c r="FP40" s="390"/>
      <c r="FQ40" s="390"/>
      <c r="FR40" s="390"/>
      <c r="FS40" s="390"/>
      <c r="FT40" s="390"/>
      <c r="FU40" s="390"/>
      <c r="FV40" s="390"/>
      <c r="FW40" s="390"/>
      <c r="FX40" s="390"/>
      <c r="FY40" s="390"/>
      <c r="FZ40" s="390"/>
      <c r="GA40" s="390"/>
      <c r="GB40" s="390"/>
      <c r="GC40" s="390"/>
      <c r="GD40" s="390"/>
      <c r="GE40" s="390"/>
      <c r="GF40" s="390"/>
      <c r="GG40" s="390"/>
      <c r="GH40" s="390"/>
      <c r="GI40" s="390"/>
      <c r="GJ40" s="390"/>
      <c r="GK40" s="390"/>
      <c r="GL40" s="390"/>
      <c r="GM40" s="390"/>
      <c r="GN40" s="390"/>
      <c r="GO40" s="390"/>
      <c r="GP40" s="390"/>
      <c r="GQ40" s="390"/>
      <c r="GR40" s="390"/>
      <c r="GS40" s="390"/>
      <c r="GT40" s="390"/>
      <c r="GU40" s="390"/>
      <c r="GV40" s="390"/>
    </row>
    <row r="41" customFormat="false" ht="10.5" hidden="false" customHeight="true" outlineLevel="0" collapsed="false">
      <c r="A41" s="920" t="str">
        <f aca="false">'ALUMNAT 4t'!T101</f>
        <v>1. Rap + videoclip guerra civil 2. Guerra Civil explicada per diferents soldats en varios idiomas. 3. Exposición de les cartes a partir d'un recorregut interactiu.</v>
      </c>
      <c r="B41" s="920"/>
      <c r="C41" s="91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Y41" s="390"/>
      <c r="Z41" s="390"/>
      <c r="AA41" s="390"/>
      <c r="AB41" s="390"/>
      <c r="AC41" s="390"/>
      <c r="AD41" s="390"/>
      <c r="AE41" s="390"/>
      <c r="AF41" s="390"/>
      <c r="AG41" s="390"/>
      <c r="AH41" s="390"/>
      <c r="AI41" s="390"/>
      <c r="AJ41" s="390"/>
      <c r="AK41" s="390"/>
      <c r="AL41" s="390"/>
      <c r="AM41" s="390"/>
      <c r="AN41" s="390"/>
      <c r="AO41" s="390"/>
      <c r="AP41" s="390"/>
      <c r="AQ41" s="390"/>
      <c r="AR41" s="390"/>
      <c r="AS41" s="390"/>
      <c r="AT41" s="390"/>
      <c r="AU41" s="390"/>
      <c r="AV41" s="390"/>
      <c r="AW41" s="390"/>
      <c r="AX41" s="390"/>
      <c r="AY41" s="390"/>
      <c r="AZ41" s="390"/>
      <c r="BA41" s="390"/>
      <c r="BB41" s="390"/>
      <c r="BC41" s="390"/>
      <c r="BD41" s="390"/>
      <c r="BE41" s="390"/>
      <c r="BF41" s="390"/>
      <c r="BG41" s="390"/>
      <c r="BH41" s="390"/>
      <c r="BI41" s="390"/>
      <c r="BJ41" s="390"/>
      <c r="BK41" s="390"/>
      <c r="BL41" s="390"/>
      <c r="BM41" s="390"/>
      <c r="BN41" s="390"/>
      <c r="BO41" s="390"/>
      <c r="BP41" s="390"/>
      <c r="BQ41" s="390"/>
      <c r="BR41" s="390"/>
      <c r="BS41" s="390"/>
      <c r="BT41" s="390"/>
      <c r="BU41" s="390"/>
      <c r="BV41" s="390"/>
      <c r="BW41" s="390"/>
      <c r="BX41" s="390"/>
      <c r="BY41" s="390"/>
      <c r="BZ41" s="390"/>
      <c r="CA41" s="390"/>
      <c r="CB41" s="390"/>
      <c r="CC41" s="390"/>
      <c r="CD41" s="390"/>
      <c r="CE41" s="390"/>
      <c r="CF41" s="390"/>
      <c r="CG41" s="390"/>
      <c r="CH41" s="390"/>
      <c r="CI41" s="390"/>
      <c r="CJ41" s="390"/>
      <c r="CK41" s="390"/>
      <c r="CL41" s="390"/>
      <c r="CM41" s="390"/>
      <c r="CN41" s="390"/>
      <c r="CO41" s="390"/>
      <c r="CP41" s="390"/>
      <c r="CQ41" s="390"/>
      <c r="CR41" s="390"/>
      <c r="CS41" s="390"/>
      <c r="CT41" s="390"/>
      <c r="CU41" s="390"/>
      <c r="CV41" s="390"/>
      <c r="CW41" s="390"/>
      <c r="CX41" s="390"/>
      <c r="CY41" s="390"/>
      <c r="CZ41" s="390"/>
      <c r="DA41" s="390"/>
      <c r="DB41" s="390"/>
      <c r="DC41" s="390"/>
      <c r="DD41" s="390"/>
      <c r="DE41" s="390"/>
      <c r="DF41" s="390"/>
      <c r="DG41" s="390"/>
      <c r="DH41" s="390"/>
      <c r="DI41" s="390"/>
      <c r="DJ41" s="390"/>
      <c r="DK41" s="390"/>
      <c r="DL41" s="390"/>
      <c r="DM41" s="390"/>
      <c r="DN41" s="390"/>
      <c r="DO41" s="390"/>
      <c r="DP41" s="390"/>
      <c r="DQ41" s="390"/>
      <c r="DR41" s="390"/>
      <c r="DS41" s="390"/>
      <c r="DT41" s="390"/>
      <c r="DU41" s="390"/>
      <c r="DV41" s="390"/>
      <c r="DW41" s="390"/>
      <c r="DX41" s="390"/>
      <c r="DY41" s="390"/>
      <c r="DZ41" s="390"/>
      <c r="EA41" s="390"/>
      <c r="EB41" s="390"/>
      <c r="EC41" s="390"/>
      <c r="ED41" s="390"/>
      <c r="EE41" s="390"/>
      <c r="EF41" s="390"/>
      <c r="EG41" s="390"/>
      <c r="EH41" s="390"/>
      <c r="EI41" s="390"/>
      <c r="EJ41" s="390"/>
      <c r="EK41" s="390"/>
      <c r="EL41" s="390"/>
      <c r="EM41" s="390"/>
      <c r="EN41" s="390"/>
      <c r="EO41" s="390"/>
      <c r="EP41" s="390"/>
      <c r="EQ41" s="390"/>
      <c r="ER41" s="390"/>
      <c r="ES41" s="390"/>
      <c r="ET41" s="390"/>
      <c r="EU41" s="390"/>
      <c r="EV41" s="390"/>
      <c r="EW41" s="390"/>
      <c r="EX41" s="390"/>
      <c r="EY41" s="390"/>
      <c r="EZ41" s="390"/>
      <c r="FA41" s="390"/>
      <c r="FB41" s="390"/>
      <c r="FC41" s="390"/>
      <c r="FD41" s="390"/>
      <c r="FE41" s="390"/>
      <c r="FF41" s="390"/>
      <c r="FG41" s="390"/>
      <c r="FH41" s="390"/>
      <c r="FI41" s="390"/>
      <c r="FJ41" s="390"/>
      <c r="FK41" s="390"/>
      <c r="FL41" s="390"/>
      <c r="FM41" s="390"/>
      <c r="FN41" s="390"/>
      <c r="FO41" s="390"/>
      <c r="FP41" s="390"/>
      <c r="FQ41" s="390"/>
      <c r="FR41" s="390"/>
      <c r="FS41" s="390"/>
      <c r="FT41" s="390"/>
      <c r="FU41" s="390"/>
      <c r="FV41" s="390"/>
      <c r="FW41" s="390"/>
      <c r="FX41" s="390"/>
      <c r="FY41" s="390"/>
      <c r="FZ41" s="390"/>
      <c r="GA41" s="390"/>
      <c r="GB41" s="390"/>
      <c r="GC41" s="390"/>
      <c r="GD41" s="390"/>
      <c r="GE41" s="390"/>
      <c r="GF41" s="390"/>
      <c r="GG41" s="390"/>
      <c r="GH41" s="390"/>
      <c r="GI41" s="390"/>
      <c r="GJ41" s="390"/>
      <c r="GK41" s="390"/>
      <c r="GL41" s="390"/>
      <c r="GM41" s="390"/>
      <c r="GN41" s="390"/>
      <c r="GO41" s="390"/>
      <c r="GP41" s="390"/>
      <c r="GQ41" s="390"/>
      <c r="GR41" s="390"/>
      <c r="GS41" s="390"/>
      <c r="GT41" s="390"/>
      <c r="GU41" s="390"/>
      <c r="GV41" s="390"/>
    </row>
    <row r="42" customFormat="false" ht="10.5" hidden="false" customHeight="true" outlineLevel="0" collapsed="false">
      <c r="A42" s="921" t="str">
        <f aca="false">'ALUMNAT 4t'!T102</f>
        <v>Hiloramas d'escriptors. Arbre literari.</v>
      </c>
      <c r="B42" s="921"/>
      <c r="C42" s="910"/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390"/>
      <c r="P42" s="390"/>
      <c r="Q42" s="390"/>
      <c r="R42" s="390"/>
      <c r="S42" s="390"/>
      <c r="T42" s="390"/>
      <c r="U42" s="390"/>
      <c r="V42" s="390"/>
      <c r="W42" s="390"/>
      <c r="X42" s="390"/>
      <c r="Y42" s="390"/>
      <c r="Z42" s="390"/>
      <c r="AA42" s="390"/>
      <c r="AB42" s="390"/>
      <c r="AC42" s="390"/>
      <c r="AD42" s="390"/>
      <c r="AE42" s="390"/>
      <c r="AF42" s="390"/>
      <c r="AG42" s="390"/>
      <c r="AH42" s="390"/>
      <c r="AI42" s="390"/>
      <c r="AJ42" s="390"/>
      <c r="AK42" s="390"/>
      <c r="AL42" s="390"/>
      <c r="AM42" s="390"/>
      <c r="AN42" s="390"/>
      <c r="AO42" s="390"/>
      <c r="AP42" s="390"/>
      <c r="AQ42" s="390"/>
      <c r="AR42" s="390"/>
      <c r="AS42" s="390"/>
      <c r="AT42" s="390"/>
      <c r="AU42" s="390"/>
      <c r="AV42" s="390"/>
      <c r="AW42" s="390"/>
      <c r="AX42" s="390"/>
      <c r="AY42" s="390"/>
      <c r="AZ42" s="390"/>
      <c r="BA42" s="390"/>
      <c r="BB42" s="390"/>
      <c r="BC42" s="390"/>
      <c r="BD42" s="390"/>
      <c r="BE42" s="390"/>
      <c r="BF42" s="390"/>
      <c r="BG42" s="390"/>
      <c r="BH42" s="390"/>
      <c r="BI42" s="390"/>
      <c r="BJ42" s="390"/>
      <c r="BK42" s="390"/>
      <c r="BL42" s="390"/>
      <c r="BM42" s="390"/>
      <c r="BN42" s="390"/>
      <c r="BO42" s="390"/>
      <c r="BP42" s="390"/>
      <c r="BQ42" s="390"/>
      <c r="BR42" s="390"/>
      <c r="BS42" s="390"/>
      <c r="BT42" s="390"/>
      <c r="BU42" s="390"/>
      <c r="BV42" s="390"/>
      <c r="BW42" s="390"/>
      <c r="BX42" s="390"/>
      <c r="BY42" s="390"/>
      <c r="BZ42" s="390"/>
      <c r="CA42" s="390"/>
      <c r="CB42" s="390"/>
      <c r="CC42" s="390"/>
      <c r="CD42" s="390"/>
      <c r="CE42" s="390"/>
      <c r="CF42" s="390"/>
      <c r="CG42" s="390"/>
      <c r="CH42" s="390"/>
      <c r="CI42" s="390"/>
      <c r="CJ42" s="390"/>
      <c r="CK42" s="390"/>
      <c r="CL42" s="390"/>
      <c r="CM42" s="390"/>
      <c r="CN42" s="390"/>
      <c r="CO42" s="390"/>
      <c r="CP42" s="390"/>
      <c r="CQ42" s="390"/>
      <c r="CR42" s="390"/>
      <c r="CS42" s="390"/>
      <c r="CT42" s="390"/>
      <c r="CU42" s="390"/>
      <c r="CV42" s="390"/>
      <c r="CW42" s="390"/>
      <c r="CX42" s="390"/>
      <c r="CY42" s="390"/>
      <c r="CZ42" s="390"/>
      <c r="DA42" s="390"/>
      <c r="DB42" s="390"/>
      <c r="DC42" s="390"/>
      <c r="DD42" s="390"/>
      <c r="DE42" s="390"/>
      <c r="DF42" s="390"/>
      <c r="DG42" s="390"/>
      <c r="DH42" s="390"/>
      <c r="DI42" s="390"/>
      <c r="DJ42" s="390"/>
      <c r="DK42" s="390"/>
      <c r="DL42" s="390"/>
      <c r="DM42" s="390"/>
      <c r="DN42" s="390"/>
      <c r="DO42" s="390"/>
      <c r="DP42" s="390"/>
      <c r="DQ42" s="390"/>
      <c r="DR42" s="390"/>
      <c r="DS42" s="390"/>
      <c r="DT42" s="390"/>
      <c r="DU42" s="390"/>
      <c r="DV42" s="390"/>
      <c r="DW42" s="390"/>
      <c r="DX42" s="390"/>
      <c r="DY42" s="390"/>
      <c r="DZ42" s="390"/>
      <c r="EA42" s="390"/>
      <c r="EB42" s="390"/>
      <c r="EC42" s="390"/>
      <c r="ED42" s="390"/>
      <c r="EE42" s="390"/>
      <c r="EF42" s="390"/>
      <c r="EG42" s="390"/>
      <c r="EH42" s="390"/>
      <c r="EI42" s="390"/>
      <c r="EJ42" s="390"/>
      <c r="EK42" s="390"/>
      <c r="EL42" s="390"/>
      <c r="EM42" s="390"/>
      <c r="EN42" s="390"/>
      <c r="EO42" s="390"/>
      <c r="EP42" s="390"/>
      <c r="EQ42" s="390"/>
      <c r="ER42" s="390"/>
      <c r="ES42" s="390"/>
      <c r="ET42" s="390"/>
      <c r="EU42" s="390"/>
      <c r="EV42" s="390"/>
      <c r="EW42" s="390"/>
      <c r="EX42" s="390"/>
      <c r="EY42" s="390"/>
      <c r="EZ42" s="390"/>
      <c r="FA42" s="390"/>
      <c r="FB42" s="390"/>
      <c r="FC42" s="390"/>
      <c r="FD42" s="390"/>
      <c r="FE42" s="390"/>
      <c r="FF42" s="390"/>
      <c r="FG42" s="390"/>
      <c r="FH42" s="390"/>
      <c r="FI42" s="390"/>
      <c r="FJ42" s="390"/>
      <c r="FK42" s="390"/>
      <c r="FL42" s="390"/>
      <c r="FM42" s="390"/>
      <c r="FN42" s="390"/>
      <c r="FO42" s="390"/>
      <c r="FP42" s="390"/>
      <c r="FQ42" s="390"/>
      <c r="FR42" s="390"/>
      <c r="FS42" s="390"/>
      <c r="FT42" s="390"/>
      <c r="FU42" s="390"/>
      <c r="FV42" s="390"/>
      <c r="FW42" s="390"/>
      <c r="FX42" s="390"/>
      <c r="FY42" s="390"/>
      <c r="FZ42" s="390"/>
      <c r="GA42" s="390"/>
      <c r="GB42" s="390"/>
      <c r="GC42" s="390"/>
      <c r="GD42" s="390"/>
      <c r="GE42" s="390"/>
      <c r="GF42" s="390"/>
      <c r="GG42" s="390"/>
      <c r="GH42" s="390"/>
      <c r="GI42" s="390"/>
      <c r="GJ42" s="390"/>
      <c r="GK42" s="390"/>
      <c r="GL42" s="390"/>
      <c r="GM42" s="390"/>
      <c r="GN42" s="390"/>
      <c r="GO42" s="390"/>
      <c r="GP42" s="390"/>
      <c r="GQ42" s="390"/>
      <c r="GR42" s="390"/>
      <c r="GS42" s="390"/>
      <c r="GT42" s="390"/>
      <c r="GU42" s="390"/>
      <c r="GV42" s="390"/>
    </row>
    <row r="43" customFormat="false" ht="10.5" hidden="false" customHeight="true" outlineLevel="0" collapsed="false">
      <c r="A43" s="922" t="str">
        <f aca="false">'ALUMNAT 4t'!T103</f>
        <v>Llibre...</v>
      </c>
      <c r="B43" s="922"/>
      <c r="C43" s="910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0"/>
      <c r="Z43" s="390"/>
      <c r="AA43" s="390"/>
      <c r="AB43" s="390"/>
      <c r="AC43" s="390"/>
      <c r="AD43" s="390"/>
      <c r="AE43" s="390"/>
      <c r="AF43" s="390"/>
      <c r="AG43" s="390"/>
      <c r="AH43" s="390"/>
      <c r="AI43" s="390"/>
      <c r="AJ43" s="390"/>
      <c r="AK43" s="390"/>
      <c r="AL43" s="390"/>
      <c r="AM43" s="390"/>
      <c r="AN43" s="390"/>
      <c r="AO43" s="390"/>
      <c r="AP43" s="390"/>
      <c r="AQ43" s="390"/>
      <c r="AR43" s="390"/>
      <c r="AS43" s="390"/>
      <c r="AT43" s="390"/>
      <c r="AU43" s="390"/>
      <c r="AV43" s="390"/>
      <c r="AW43" s="390"/>
      <c r="AX43" s="390"/>
      <c r="AY43" s="390"/>
      <c r="AZ43" s="390"/>
      <c r="BA43" s="390"/>
      <c r="BB43" s="390"/>
      <c r="BC43" s="390"/>
      <c r="BD43" s="390"/>
      <c r="BE43" s="390"/>
      <c r="BF43" s="390"/>
      <c r="BG43" s="390"/>
      <c r="BH43" s="390"/>
      <c r="BI43" s="390"/>
      <c r="BJ43" s="390"/>
      <c r="BK43" s="390"/>
      <c r="BL43" s="390"/>
      <c r="BM43" s="390"/>
      <c r="BN43" s="390"/>
      <c r="BO43" s="390"/>
      <c r="BP43" s="390"/>
      <c r="BQ43" s="390"/>
      <c r="BR43" s="390"/>
      <c r="BS43" s="390"/>
      <c r="BT43" s="390"/>
      <c r="BU43" s="390"/>
      <c r="BV43" s="390"/>
      <c r="BW43" s="390"/>
      <c r="BX43" s="390"/>
      <c r="BY43" s="390"/>
      <c r="BZ43" s="390"/>
      <c r="CA43" s="390"/>
      <c r="CB43" s="390"/>
      <c r="CC43" s="390"/>
      <c r="CD43" s="390"/>
      <c r="CE43" s="390"/>
      <c r="CF43" s="390"/>
      <c r="CG43" s="390"/>
      <c r="CH43" s="390"/>
      <c r="CI43" s="390"/>
      <c r="CJ43" s="390"/>
      <c r="CK43" s="390"/>
      <c r="CL43" s="390"/>
      <c r="CM43" s="390"/>
      <c r="CN43" s="390"/>
      <c r="CO43" s="390"/>
      <c r="CP43" s="390"/>
      <c r="CQ43" s="390"/>
      <c r="CR43" s="390"/>
      <c r="CS43" s="390"/>
      <c r="CT43" s="390"/>
      <c r="CU43" s="390"/>
      <c r="CV43" s="390"/>
      <c r="CW43" s="390"/>
      <c r="CX43" s="390"/>
      <c r="CY43" s="390"/>
      <c r="CZ43" s="390"/>
      <c r="DA43" s="390"/>
      <c r="DB43" s="390"/>
      <c r="DC43" s="390"/>
      <c r="DD43" s="390"/>
      <c r="DE43" s="390"/>
      <c r="DF43" s="390"/>
      <c r="DG43" s="390"/>
      <c r="DH43" s="390"/>
      <c r="DI43" s="390"/>
      <c r="DJ43" s="390"/>
      <c r="DK43" s="390"/>
      <c r="DL43" s="390"/>
      <c r="DM43" s="390"/>
      <c r="DN43" s="390"/>
      <c r="DO43" s="390"/>
      <c r="DP43" s="390"/>
      <c r="DQ43" s="390"/>
      <c r="DR43" s="390"/>
      <c r="DS43" s="390"/>
      <c r="DT43" s="390"/>
      <c r="DU43" s="390"/>
      <c r="DV43" s="390"/>
      <c r="DW43" s="390"/>
      <c r="DX43" s="390"/>
      <c r="DY43" s="390"/>
      <c r="DZ43" s="390"/>
      <c r="EA43" s="390"/>
      <c r="EB43" s="390"/>
      <c r="EC43" s="390"/>
      <c r="ED43" s="390"/>
      <c r="EE43" s="390"/>
      <c r="EF43" s="390"/>
      <c r="EG43" s="390"/>
      <c r="EH43" s="390"/>
      <c r="EI43" s="390"/>
      <c r="EJ43" s="390"/>
      <c r="EK43" s="390"/>
      <c r="EL43" s="390"/>
      <c r="EM43" s="390"/>
      <c r="EN43" s="390"/>
      <c r="EO43" s="390"/>
      <c r="EP43" s="390"/>
      <c r="EQ43" s="390"/>
      <c r="ER43" s="390"/>
      <c r="ES43" s="390"/>
      <c r="ET43" s="390"/>
      <c r="EU43" s="390"/>
      <c r="EV43" s="390"/>
      <c r="EW43" s="390"/>
      <c r="EX43" s="390"/>
      <c r="EY43" s="390"/>
      <c r="EZ43" s="390"/>
      <c r="FA43" s="390"/>
      <c r="FB43" s="390"/>
      <c r="FC43" s="390"/>
      <c r="FD43" s="390"/>
      <c r="FE43" s="390"/>
      <c r="FF43" s="390"/>
      <c r="FG43" s="390"/>
      <c r="FH43" s="390"/>
      <c r="FI43" s="390"/>
      <c r="FJ43" s="390"/>
      <c r="FK43" s="390"/>
      <c r="FL43" s="390"/>
      <c r="FM43" s="390"/>
      <c r="FN43" s="390"/>
      <c r="FO43" s="390"/>
      <c r="FP43" s="390"/>
      <c r="FQ43" s="390"/>
      <c r="FR43" s="390"/>
      <c r="FS43" s="390"/>
      <c r="FT43" s="390"/>
      <c r="FU43" s="390"/>
      <c r="FV43" s="390"/>
      <c r="FW43" s="390"/>
      <c r="FX43" s="390"/>
      <c r="FY43" s="390"/>
      <c r="FZ43" s="390"/>
      <c r="GA43" s="390"/>
      <c r="GB43" s="390"/>
      <c r="GC43" s="390"/>
      <c r="GD43" s="390"/>
      <c r="GE43" s="390"/>
      <c r="GF43" s="390"/>
      <c r="GG43" s="390"/>
      <c r="GH43" s="390"/>
      <c r="GI43" s="390"/>
      <c r="GJ43" s="390"/>
      <c r="GK43" s="390"/>
      <c r="GL43" s="390"/>
      <c r="GM43" s="390"/>
      <c r="GN43" s="390"/>
      <c r="GO43" s="390"/>
      <c r="GP43" s="390"/>
      <c r="GQ43" s="390"/>
      <c r="GR43" s="390"/>
      <c r="GS43" s="390"/>
      <c r="GT43" s="390"/>
      <c r="GU43" s="390"/>
      <c r="GV43" s="390"/>
    </row>
    <row r="44" customFormat="false" ht="10.5" hidden="false" customHeight="true" outlineLevel="0" collapsed="false">
      <c r="A44" s="923" t="str">
        <f aca="false">'ALUMNAT 4t'!T105</f>
        <v>Mòbil</v>
      </c>
      <c r="B44" s="923"/>
      <c r="C44" s="91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  <c r="AA44" s="390"/>
      <c r="AB44" s="390"/>
      <c r="AC44" s="390"/>
      <c r="AD44" s="390"/>
      <c r="AE44" s="390"/>
      <c r="AF44" s="390"/>
      <c r="AG44" s="390"/>
      <c r="AH44" s="390"/>
      <c r="AI44" s="390"/>
      <c r="AJ44" s="390"/>
      <c r="AK44" s="390"/>
      <c r="AL44" s="390"/>
      <c r="AM44" s="390"/>
      <c r="AN44" s="390"/>
      <c r="AO44" s="390"/>
      <c r="AP44" s="390"/>
      <c r="AQ44" s="390"/>
      <c r="AR44" s="390"/>
      <c r="AS44" s="390"/>
      <c r="AT44" s="390"/>
      <c r="AU44" s="390"/>
      <c r="AV44" s="390"/>
      <c r="AW44" s="390"/>
      <c r="AX44" s="390"/>
      <c r="AY44" s="390"/>
      <c r="AZ44" s="390"/>
      <c r="BA44" s="390"/>
      <c r="BB44" s="390"/>
      <c r="BC44" s="390"/>
      <c r="BD44" s="390"/>
      <c r="BE44" s="390"/>
      <c r="BF44" s="390"/>
      <c r="BG44" s="390"/>
      <c r="BH44" s="390"/>
      <c r="BI44" s="390"/>
      <c r="BJ44" s="390"/>
      <c r="BK44" s="390"/>
      <c r="BL44" s="390"/>
      <c r="BM44" s="390"/>
      <c r="BN44" s="390"/>
      <c r="BO44" s="390"/>
      <c r="BP44" s="390"/>
      <c r="BQ44" s="390"/>
      <c r="BR44" s="390"/>
      <c r="BS44" s="390"/>
      <c r="BT44" s="390"/>
      <c r="BU44" s="390"/>
      <c r="BV44" s="390"/>
      <c r="BW44" s="390"/>
      <c r="BX44" s="390"/>
      <c r="BY44" s="390"/>
      <c r="BZ44" s="390"/>
      <c r="CA44" s="390"/>
      <c r="CB44" s="390"/>
      <c r="CC44" s="390"/>
      <c r="CD44" s="390"/>
      <c r="CE44" s="390"/>
      <c r="CF44" s="390"/>
      <c r="CG44" s="390"/>
      <c r="CH44" s="390"/>
      <c r="CI44" s="390"/>
      <c r="CJ44" s="390"/>
      <c r="CK44" s="390"/>
      <c r="CL44" s="390"/>
      <c r="CM44" s="390"/>
      <c r="CN44" s="390"/>
      <c r="CO44" s="390"/>
      <c r="CP44" s="390"/>
      <c r="CQ44" s="390"/>
      <c r="CR44" s="390"/>
      <c r="CS44" s="390"/>
      <c r="CT44" s="390"/>
      <c r="CU44" s="390"/>
      <c r="CV44" s="390"/>
      <c r="CW44" s="390"/>
      <c r="CX44" s="390"/>
      <c r="CY44" s="390"/>
      <c r="CZ44" s="390"/>
      <c r="DA44" s="390"/>
      <c r="DB44" s="390"/>
      <c r="DC44" s="390"/>
      <c r="DD44" s="390"/>
      <c r="DE44" s="390"/>
      <c r="DF44" s="390"/>
      <c r="DG44" s="390"/>
      <c r="DH44" s="390"/>
      <c r="DI44" s="390"/>
      <c r="DJ44" s="390"/>
      <c r="DK44" s="390"/>
      <c r="DL44" s="390"/>
      <c r="DM44" s="390"/>
      <c r="DN44" s="390"/>
      <c r="DO44" s="390"/>
      <c r="DP44" s="390"/>
      <c r="DQ44" s="390"/>
      <c r="DR44" s="390"/>
      <c r="DS44" s="390"/>
      <c r="DT44" s="390"/>
      <c r="DU44" s="390"/>
      <c r="DV44" s="390"/>
      <c r="DW44" s="390"/>
      <c r="DX44" s="390"/>
      <c r="DY44" s="390"/>
      <c r="DZ44" s="390"/>
      <c r="EA44" s="390"/>
      <c r="EB44" s="390"/>
      <c r="EC44" s="390"/>
      <c r="ED44" s="390"/>
      <c r="EE44" s="390"/>
      <c r="EF44" s="390"/>
      <c r="EG44" s="390"/>
      <c r="EH44" s="390"/>
      <c r="EI44" s="390"/>
      <c r="EJ44" s="390"/>
      <c r="EK44" s="390"/>
      <c r="EL44" s="390"/>
      <c r="EM44" s="390"/>
      <c r="EN44" s="390"/>
      <c r="EO44" s="390"/>
      <c r="EP44" s="390"/>
      <c r="EQ44" s="390"/>
      <c r="ER44" s="390"/>
      <c r="ES44" s="390"/>
      <c r="ET44" s="390"/>
      <c r="EU44" s="390"/>
      <c r="EV44" s="390"/>
      <c r="EW44" s="390"/>
      <c r="EX44" s="390"/>
      <c r="EY44" s="390"/>
      <c r="EZ44" s="390"/>
      <c r="FA44" s="390"/>
      <c r="FB44" s="390"/>
      <c r="FC44" s="390"/>
      <c r="FD44" s="390"/>
      <c r="FE44" s="390"/>
      <c r="FF44" s="390"/>
      <c r="FG44" s="390"/>
      <c r="FH44" s="390"/>
      <c r="FI44" s="390"/>
      <c r="FJ44" s="390"/>
      <c r="FK44" s="390"/>
      <c r="FL44" s="390"/>
      <c r="FM44" s="390"/>
      <c r="FN44" s="390"/>
      <c r="FO44" s="390"/>
      <c r="FP44" s="390"/>
      <c r="FQ44" s="390"/>
      <c r="FR44" s="390"/>
      <c r="FS44" s="390"/>
      <c r="FT44" s="390"/>
      <c r="FU44" s="390"/>
      <c r="FV44" s="390"/>
      <c r="FW44" s="390"/>
      <c r="FX44" s="390"/>
      <c r="FY44" s="390"/>
      <c r="FZ44" s="390"/>
      <c r="GA44" s="390"/>
      <c r="GB44" s="390"/>
      <c r="GC44" s="390"/>
      <c r="GD44" s="390"/>
      <c r="GE44" s="390"/>
      <c r="GF44" s="390"/>
      <c r="GG44" s="390"/>
      <c r="GH44" s="390"/>
      <c r="GI44" s="390"/>
      <c r="GJ44" s="390"/>
      <c r="GK44" s="390"/>
      <c r="GL44" s="390"/>
      <c r="GM44" s="390"/>
      <c r="GN44" s="390"/>
      <c r="GO44" s="390"/>
      <c r="GP44" s="390"/>
      <c r="GQ44" s="390"/>
      <c r="GR44" s="390"/>
      <c r="GS44" s="390"/>
      <c r="GT44" s="390"/>
      <c r="GU44" s="390"/>
      <c r="GV44" s="390"/>
    </row>
    <row r="45" customFormat="false" ht="10.5" hidden="false" customHeight="true" outlineLevel="0" collapsed="false">
      <c r="A45" s="924" t="str">
        <f aca="false">'ALUMNAT 4t'!T106</f>
        <v>Vídeo 2</v>
      </c>
      <c r="B45" s="924"/>
      <c r="C45" s="910"/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390"/>
      <c r="AA45" s="390"/>
      <c r="AB45" s="390"/>
      <c r="AC45" s="390"/>
      <c r="AD45" s="390"/>
      <c r="AE45" s="390"/>
      <c r="AF45" s="390"/>
      <c r="AG45" s="390"/>
      <c r="AH45" s="390"/>
      <c r="AI45" s="390"/>
      <c r="AJ45" s="390"/>
      <c r="AK45" s="390"/>
      <c r="AL45" s="390"/>
      <c r="AM45" s="390"/>
      <c r="AN45" s="390"/>
      <c r="AO45" s="390"/>
      <c r="AP45" s="390"/>
      <c r="AQ45" s="390"/>
      <c r="AR45" s="390"/>
      <c r="AS45" s="390"/>
      <c r="AT45" s="390"/>
      <c r="AU45" s="390"/>
      <c r="AV45" s="390"/>
      <c r="AW45" s="390"/>
      <c r="AX45" s="390"/>
      <c r="AY45" s="390"/>
      <c r="AZ45" s="390"/>
      <c r="BA45" s="390"/>
      <c r="BB45" s="390"/>
      <c r="BC45" s="390"/>
      <c r="BD45" s="390"/>
      <c r="BE45" s="390"/>
      <c r="BF45" s="390"/>
      <c r="BG45" s="390"/>
      <c r="BH45" s="390"/>
      <c r="BI45" s="390"/>
      <c r="BJ45" s="390"/>
      <c r="BK45" s="390"/>
      <c r="BL45" s="390"/>
      <c r="BM45" s="390"/>
      <c r="BN45" s="390"/>
      <c r="BO45" s="390"/>
      <c r="BP45" s="390"/>
      <c r="BQ45" s="390"/>
      <c r="BR45" s="390"/>
      <c r="BS45" s="390"/>
      <c r="BT45" s="390"/>
      <c r="BU45" s="390"/>
      <c r="BV45" s="390"/>
      <c r="BW45" s="390"/>
      <c r="BX45" s="390"/>
      <c r="BY45" s="390"/>
      <c r="BZ45" s="390"/>
      <c r="CA45" s="390"/>
      <c r="CB45" s="390"/>
      <c r="CC45" s="390"/>
      <c r="CD45" s="390"/>
      <c r="CE45" s="390"/>
      <c r="CF45" s="390"/>
      <c r="CG45" s="390"/>
      <c r="CH45" s="390"/>
      <c r="CI45" s="390"/>
      <c r="CJ45" s="390"/>
      <c r="CK45" s="390"/>
      <c r="CL45" s="390"/>
      <c r="CM45" s="390"/>
      <c r="CN45" s="390"/>
      <c r="CO45" s="390"/>
      <c r="CP45" s="390"/>
      <c r="CQ45" s="390"/>
      <c r="CR45" s="390"/>
      <c r="CS45" s="390"/>
      <c r="CT45" s="390"/>
      <c r="CU45" s="390"/>
      <c r="CV45" s="390"/>
      <c r="CW45" s="390"/>
      <c r="CX45" s="390"/>
      <c r="CY45" s="390"/>
      <c r="CZ45" s="390"/>
      <c r="DA45" s="390"/>
      <c r="DB45" s="390"/>
      <c r="DC45" s="390"/>
      <c r="DD45" s="390"/>
      <c r="DE45" s="390"/>
      <c r="DF45" s="390"/>
      <c r="DG45" s="390"/>
      <c r="DH45" s="390"/>
      <c r="DI45" s="390"/>
      <c r="DJ45" s="390"/>
      <c r="DK45" s="390"/>
      <c r="DL45" s="390"/>
      <c r="DM45" s="390"/>
      <c r="DN45" s="390"/>
      <c r="DO45" s="390"/>
      <c r="DP45" s="390"/>
      <c r="DQ45" s="390"/>
      <c r="DR45" s="390"/>
      <c r="DS45" s="390"/>
      <c r="DT45" s="390"/>
      <c r="DU45" s="390"/>
      <c r="DV45" s="390"/>
      <c r="DW45" s="390"/>
      <c r="DX45" s="390"/>
      <c r="DY45" s="390"/>
      <c r="DZ45" s="390"/>
      <c r="EA45" s="390"/>
      <c r="EB45" s="390"/>
      <c r="EC45" s="390"/>
      <c r="ED45" s="390"/>
      <c r="EE45" s="390"/>
      <c r="EF45" s="390"/>
      <c r="EG45" s="390"/>
      <c r="EH45" s="390"/>
      <c r="EI45" s="390"/>
      <c r="EJ45" s="390"/>
      <c r="EK45" s="390"/>
      <c r="EL45" s="390"/>
      <c r="EM45" s="390"/>
      <c r="EN45" s="390"/>
      <c r="EO45" s="390"/>
      <c r="EP45" s="390"/>
      <c r="EQ45" s="390"/>
      <c r="ER45" s="390"/>
      <c r="ES45" s="390"/>
      <c r="ET45" s="390"/>
      <c r="EU45" s="390"/>
      <c r="EV45" s="390"/>
      <c r="EW45" s="390"/>
      <c r="EX45" s="390"/>
      <c r="EY45" s="390"/>
      <c r="EZ45" s="390"/>
      <c r="FA45" s="390"/>
      <c r="FB45" s="390"/>
      <c r="FC45" s="390"/>
      <c r="FD45" s="390"/>
      <c r="FE45" s="390"/>
      <c r="FF45" s="390"/>
      <c r="FG45" s="390"/>
      <c r="FH45" s="390"/>
      <c r="FI45" s="390"/>
      <c r="FJ45" s="390"/>
      <c r="FK45" s="390"/>
      <c r="FL45" s="390"/>
      <c r="FM45" s="390"/>
      <c r="FN45" s="390"/>
      <c r="FO45" s="390"/>
      <c r="FP45" s="390"/>
      <c r="FQ45" s="390"/>
      <c r="FR45" s="390"/>
      <c r="FS45" s="390"/>
      <c r="FT45" s="390"/>
      <c r="FU45" s="390"/>
      <c r="FV45" s="390"/>
      <c r="FW45" s="390"/>
      <c r="FX45" s="390"/>
      <c r="FY45" s="390"/>
      <c r="FZ45" s="390"/>
      <c r="GA45" s="390"/>
      <c r="GB45" s="390"/>
      <c r="GC45" s="390"/>
      <c r="GD45" s="390"/>
      <c r="GE45" s="390"/>
      <c r="GF45" s="390"/>
      <c r="GG45" s="390"/>
      <c r="GH45" s="390"/>
      <c r="GI45" s="390"/>
      <c r="GJ45" s="390"/>
      <c r="GK45" s="390"/>
      <c r="GL45" s="390"/>
      <c r="GM45" s="390"/>
      <c r="GN45" s="390"/>
      <c r="GO45" s="390"/>
      <c r="GP45" s="390"/>
      <c r="GQ45" s="390"/>
      <c r="GR45" s="390"/>
      <c r="GS45" s="390"/>
      <c r="GT45" s="390"/>
      <c r="GU45" s="390"/>
      <c r="GV45" s="390"/>
    </row>
    <row r="46" customFormat="false" ht="10.5" hidden="false" customHeight="true" outlineLevel="0" collapsed="false">
      <c r="A46" s="925" t="str">
        <f aca="false">'ALUMNAT 4t'!T107</f>
        <v>Curtmetratge: La guerra civil explicada a partir de la Vanguardia Surrealista.</v>
      </c>
      <c r="B46" s="925"/>
      <c r="C46" s="91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0"/>
      <c r="Y46" s="390"/>
      <c r="Z46" s="390"/>
      <c r="AA46" s="390"/>
      <c r="AB46" s="390"/>
      <c r="AC46" s="390"/>
      <c r="AD46" s="390"/>
      <c r="AE46" s="390"/>
      <c r="AF46" s="390"/>
      <c r="AG46" s="390"/>
      <c r="AH46" s="390"/>
      <c r="AI46" s="390"/>
      <c r="AJ46" s="390"/>
      <c r="AK46" s="390"/>
      <c r="AL46" s="390"/>
      <c r="AM46" s="390"/>
      <c r="AN46" s="390"/>
      <c r="AO46" s="390"/>
      <c r="AP46" s="390"/>
      <c r="AQ46" s="390"/>
      <c r="AR46" s="390"/>
      <c r="AS46" s="390"/>
      <c r="AT46" s="390"/>
      <c r="AU46" s="390"/>
      <c r="AV46" s="390"/>
      <c r="AW46" s="390"/>
      <c r="AX46" s="390"/>
      <c r="AY46" s="390"/>
      <c r="AZ46" s="390"/>
      <c r="BA46" s="390"/>
      <c r="BB46" s="390"/>
      <c r="BC46" s="390"/>
      <c r="BD46" s="390"/>
      <c r="BE46" s="390"/>
      <c r="BF46" s="390"/>
      <c r="BG46" s="390"/>
      <c r="BH46" s="390"/>
      <c r="BI46" s="390"/>
      <c r="BJ46" s="390"/>
      <c r="BK46" s="390"/>
      <c r="BL46" s="390"/>
      <c r="BM46" s="390"/>
      <c r="BN46" s="390"/>
      <c r="BO46" s="390"/>
      <c r="BP46" s="390"/>
      <c r="BQ46" s="390"/>
      <c r="BR46" s="390"/>
      <c r="BS46" s="390"/>
      <c r="BT46" s="390"/>
      <c r="BU46" s="390"/>
      <c r="BV46" s="390"/>
      <c r="BW46" s="390"/>
      <c r="BX46" s="390"/>
      <c r="BY46" s="390"/>
      <c r="BZ46" s="390"/>
      <c r="CA46" s="390"/>
      <c r="CB46" s="390"/>
      <c r="CC46" s="390"/>
      <c r="CD46" s="390"/>
      <c r="CE46" s="390"/>
      <c r="CF46" s="390"/>
      <c r="CG46" s="390"/>
      <c r="CH46" s="390"/>
      <c r="CI46" s="390"/>
      <c r="CJ46" s="390"/>
      <c r="CK46" s="390"/>
      <c r="CL46" s="390"/>
      <c r="CM46" s="390"/>
      <c r="CN46" s="390"/>
      <c r="CO46" s="390"/>
      <c r="CP46" s="390"/>
      <c r="CQ46" s="390"/>
      <c r="CR46" s="390"/>
      <c r="CS46" s="390"/>
      <c r="CT46" s="390"/>
      <c r="CU46" s="390"/>
      <c r="CV46" s="390"/>
      <c r="CW46" s="390"/>
      <c r="CX46" s="390"/>
      <c r="CY46" s="390"/>
      <c r="CZ46" s="390"/>
      <c r="DA46" s="390"/>
      <c r="DB46" s="390"/>
      <c r="DC46" s="390"/>
      <c r="DD46" s="390"/>
      <c r="DE46" s="390"/>
      <c r="DF46" s="390"/>
      <c r="DG46" s="390"/>
      <c r="DH46" s="390"/>
      <c r="DI46" s="390"/>
      <c r="DJ46" s="390"/>
      <c r="DK46" s="390"/>
      <c r="DL46" s="390"/>
      <c r="DM46" s="390"/>
      <c r="DN46" s="390"/>
      <c r="DO46" s="390"/>
      <c r="DP46" s="390"/>
      <c r="DQ46" s="390"/>
      <c r="DR46" s="390"/>
      <c r="DS46" s="390"/>
      <c r="DT46" s="390"/>
      <c r="DU46" s="390"/>
      <c r="DV46" s="390"/>
      <c r="DW46" s="390"/>
      <c r="DX46" s="390"/>
      <c r="DY46" s="390"/>
      <c r="DZ46" s="390"/>
      <c r="EA46" s="390"/>
      <c r="EB46" s="390"/>
      <c r="EC46" s="390"/>
      <c r="ED46" s="390"/>
      <c r="EE46" s="390"/>
      <c r="EF46" s="390"/>
      <c r="EG46" s="390"/>
      <c r="EH46" s="390"/>
      <c r="EI46" s="390"/>
      <c r="EJ46" s="390"/>
      <c r="EK46" s="390"/>
      <c r="EL46" s="390"/>
      <c r="EM46" s="390"/>
      <c r="EN46" s="390"/>
      <c r="EO46" s="390"/>
      <c r="EP46" s="390"/>
      <c r="EQ46" s="390"/>
      <c r="ER46" s="390"/>
      <c r="ES46" s="390"/>
      <c r="ET46" s="390"/>
      <c r="EU46" s="390"/>
      <c r="EV46" s="390"/>
      <c r="EW46" s="390"/>
      <c r="EX46" s="390"/>
      <c r="EY46" s="390"/>
      <c r="EZ46" s="390"/>
      <c r="FA46" s="390"/>
      <c r="FB46" s="390"/>
      <c r="FC46" s="390"/>
      <c r="FD46" s="390"/>
      <c r="FE46" s="390"/>
      <c r="FF46" s="390"/>
      <c r="FG46" s="390"/>
      <c r="FH46" s="390"/>
      <c r="FI46" s="390"/>
      <c r="FJ46" s="390"/>
      <c r="FK46" s="390"/>
      <c r="FL46" s="390"/>
      <c r="FM46" s="390"/>
      <c r="FN46" s="390"/>
      <c r="FO46" s="390"/>
      <c r="FP46" s="390"/>
      <c r="FQ46" s="390"/>
      <c r="FR46" s="390"/>
      <c r="FS46" s="390"/>
      <c r="FT46" s="390"/>
      <c r="FU46" s="390"/>
      <c r="FV46" s="390"/>
      <c r="FW46" s="390"/>
      <c r="FX46" s="390"/>
      <c r="FY46" s="390"/>
      <c r="FZ46" s="390"/>
      <c r="GA46" s="390"/>
      <c r="GB46" s="390"/>
      <c r="GC46" s="390"/>
      <c r="GD46" s="390"/>
      <c r="GE46" s="390"/>
      <c r="GF46" s="390"/>
      <c r="GG46" s="390"/>
      <c r="GH46" s="390"/>
      <c r="GI46" s="390"/>
      <c r="GJ46" s="390"/>
      <c r="GK46" s="390"/>
      <c r="GL46" s="390"/>
      <c r="GM46" s="390"/>
      <c r="GN46" s="390"/>
      <c r="GO46" s="390"/>
      <c r="GP46" s="390"/>
      <c r="GQ46" s="390"/>
      <c r="GR46" s="390"/>
      <c r="GS46" s="390"/>
      <c r="GT46" s="390"/>
      <c r="GU46" s="390"/>
      <c r="GV46" s="390"/>
    </row>
    <row r="47" customFormat="false" ht="10.5" hidden="false" customHeight="true" outlineLevel="0" collapsed="false">
      <c r="A47" s="926" t="str">
        <f aca="false">'ALUMNAT 4t'!T108</f>
        <v>Documental</v>
      </c>
      <c r="B47" s="926"/>
      <c r="C47" s="910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Y47" s="390"/>
      <c r="Z47" s="390"/>
      <c r="AA47" s="390"/>
      <c r="AB47" s="390"/>
      <c r="AC47" s="390"/>
      <c r="AD47" s="390"/>
      <c r="AE47" s="390"/>
      <c r="AF47" s="390"/>
      <c r="AG47" s="390"/>
      <c r="AH47" s="390"/>
      <c r="AI47" s="390"/>
      <c r="AJ47" s="390"/>
      <c r="AK47" s="390"/>
      <c r="AL47" s="390"/>
      <c r="AM47" s="390"/>
      <c r="AN47" s="390"/>
      <c r="AO47" s="390"/>
      <c r="AP47" s="390"/>
      <c r="AQ47" s="390"/>
      <c r="AR47" s="390"/>
      <c r="AS47" s="390"/>
      <c r="AT47" s="390"/>
      <c r="AU47" s="390"/>
      <c r="AV47" s="390"/>
      <c r="AW47" s="390"/>
      <c r="AX47" s="390"/>
      <c r="AY47" s="390"/>
      <c r="AZ47" s="390"/>
      <c r="BA47" s="390"/>
      <c r="BB47" s="390"/>
      <c r="BC47" s="390"/>
      <c r="BD47" s="390"/>
      <c r="BE47" s="390"/>
      <c r="BF47" s="390"/>
      <c r="BG47" s="390"/>
      <c r="BH47" s="390"/>
      <c r="BI47" s="390"/>
      <c r="BJ47" s="390"/>
      <c r="BK47" s="390"/>
      <c r="BL47" s="390"/>
      <c r="BM47" s="390"/>
      <c r="BN47" s="390"/>
      <c r="BO47" s="390"/>
      <c r="BP47" s="390"/>
      <c r="BQ47" s="390"/>
      <c r="BR47" s="390"/>
      <c r="BS47" s="390"/>
      <c r="BT47" s="390"/>
      <c r="BU47" s="390"/>
      <c r="BV47" s="390"/>
      <c r="BW47" s="390"/>
      <c r="BX47" s="390"/>
      <c r="BY47" s="390"/>
      <c r="BZ47" s="390"/>
      <c r="CA47" s="390"/>
      <c r="CB47" s="390"/>
      <c r="CC47" s="390"/>
      <c r="CD47" s="390"/>
      <c r="CE47" s="390"/>
      <c r="CF47" s="390"/>
      <c r="CG47" s="390"/>
      <c r="CH47" s="390"/>
      <c r="CI47" s="390"/>
      <c r="CJ47" s="390"/>
      <c r="CK47" s="390"/>
      <c r="CL47" s="390"/>
      <c r="CM47" s="390"/>
      <c r="CN47" s="390"/>
      <c r="CO47" s="390"/>
      <c r="CP47" s="390"/>
      <c r="CQ47" s="390"/>
      <c r="CR47" s="390"/>
      <c r="CS47" s="390"/>
      <c r="CT47" s="390"/>
      <c r="CU47" s="390"/>
      <c r="CV47" s="390"/>
      <c r="CW47" s="390"/>
      <c r="CX47" s="390"/>
      <c r="CY47" s="390"/>
      <c r="CZ47" s="390"/>
      <c r="DA47" s="390"/>
      <c r="DB47" s="390"/>
      <c r="DC47" s="390"/>
      <c r="DD47" s="390"/>
      <c r="DE47" s="390"/>
      <c r="DF47" s="390"/>
      <c r="DG47" s="390"/>
      <c r="DH47" s="390"/>
      <c r="DI47" s="390"/>
      <c r="DJ47" s="390"/>
      <c r="DK47" s="390"/>
      <c r="DL47" s="390"/>
      <c r="DM47" s="390"/>
      <c r="DN47" s="390"/>
      <c r="DO47" s="390"/>
      <c r="DP47" s="390"/>
      <c r="DQ47" s="390"/>
      <c r="DR47" s="390"/>
      <c r="DS47" s="390"/>
      <c r="DT47" s="390"/>
      <c r="DU47" s="390"/>
      <c r="DV47" s="390"/>
      <c r="DW47" s="390"/>
      <c r="DX47" s="390"/>
      <c r="DY47" s="390"/>
      <c r="DZ47" s="390"/>
      <c r="EA47" s="390"/>
      <c r="EB47" s="390"/>
      <c r="EC47" s="390"/>
      <c r="ED47" s="390"/>
      <c r="EE47" s="390"/>
      <c r="EF47" s="390"/>
      <c r="EG47" s="390"/>
      <c r="EH47" s="390"/>
      <c r="EI47" s="390"/>
      <c r="EJ47" s="390"/>
      <c r="EK47" s="390"/>
      <c r="EL47" s="390"/>
      <c r="EM47" s="390"/>
      <c r="EN47" s="390"/>
      <c r="EO47" s="390"/>
      <c r="EP47" s="390"/>
      <c r="EQ47" s="390"/>
      <c r="ER47" s="390"/>
      <c r="ES47" s="390"/>
      <c r="ET47" s="390"/>
      <c r="EU47" s="390"/>
      <c r="EV47" s="390"/>
      <c r="EW47" s="390"/>
      <c r="EX47" s="390"/>
      <c r="EY47" s="390"/>
      <c r="EZ47" s="390"/>
      <c r="FA47" s="390"/>
      <c r="FB47" s="390"/>
      <c r="FC47" s="390"/>
      <c r="FD47" s="390"/>
      <c r="FE47" s="390"/>
      <c r="FF47" s="390"/>
      <c r="FG47" s="390"/>
      <c r="FH47" s="390"/>
      <c r="FI47" s="390"/>
      <c r="FJ47" s="390"/>
      <c r="FK47" s="390"/>
      <c r="FL47" s="390"/>
      <c r="FM47" s="390"/>
      <c r="FN47" s="390"/>
      <c r="FO47" s="390"/>
      <c r="FP47" s="390"/>
      <c r="FQ47" s="390"/>
      <c r="FR47" s="390"/>
      <c r="FS47" s="390"/>
      <c r="FT47" s="390"/>
      <c r="FU47" s="390"/>
      <c r="FV47" s="390"/>
      <c r="FW47" s="390"/>
      <c r="FX47" s="390"/>
      <c r="FY47" s="390"/>
      <c r="FZ47" s="390"/>
      <c r="GA47" s="390"/>
      <c r="GB47" s="390"/>
      <c r="GC47" s="390"/>
      <c r="GD47" s="390"/>
      <c r="GE47" s="390"/>
      <c r="GF47" s="390"/>
      <c r="GG47" s="390"/>
      <c r="GH47" s="390"/>
      <c r="GI47" s="390"/>
      <c r="GJ47" s="390"/>
      <c r="GK47" s="390"/>
      <c r="GL47" s="390"/>
      <c r="GM47" s="390"/>
      <c r="GN47" s="390"/>
      <c r="GO47" s="390"/>
      <c r="GP47" s="390"/>
      <c r="GQ47" s="390"/>
      <c r="GR47" s="390"/>
      <c r="GS47" s="390"/>
      <c r="GT47" s="390"/>
      <c r="GU47" s="390"/>
      <c r="GV47" s="390"/>
    </row>
    <row r="48" customFormat="false" ht="10.5" hidden="false" customHeight="true" outlineLevel="0" collapsed="false">
      <c r="A48" s="927" t="str">
        <f aca="false">'ALUMNAT 4t'!T109</f>
        <v>Les veus del silenci</v>
      </c>
      <c r="B48" s="927"/>
      <c r="C48" s="910"/>
      <c r="E48" s="390"/>
      <c r="F48" s="390"/>
      <c r="G48" s="390"/>
      <c r="H48" s="390"/>
      <c r="I48" s="390"/>
      <c r="J48" s="390"/>
      <c r="K48" s="390"/>
      <c r="L48" s="390"/>
      <c r="M48" s="390"/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390"/>
      <c r="Y48" s="390"/>
      <c r="Z48" s="390"/>
      <c r="AA48" s="390"/>
      <c r="AB48" s="390"/>
      <c r="AC48" s="390"/>
      <c r="AD48" s="390"/>
      <c r="AE48" s="390"/>
      <c r="AF48" s="390"/>
      <c r="AG48" s="390"/>
      <c r="AH48" s="390"/>
      <c r="AI48" s="390"/>
      <c r="AJ48" s="390"/>
      <c r="AK48" s="390"/>
      <c r="AL48" s="390"/>
      <c r="AM48" s="390"/>
      <c r="AN48" s="390"/>
      <c r="AO48" s="390"/>
      <c r="AP48" s="390"/>
      <c r="AQ48" s="390"/>
      <c r="AR48" s="390"/>
      <c r="AS48" s="390"/>
      <c r="AT48" s="390"/>
      <c r="AU48" s="390"/>
      <c r="AV48" s="390"/>
      <c r="AW48" s="390"/>
      <c r="AX48" s="390"/>
      <c r="AY48" s="390"/>
      <c r="AZ48" s="390"/>
      <c r="BA48" s="390"/>
      <c r="BB48" s="390"/>
      <c r="BC48" s="390"/>
      <c r="BD48" s="390"/>
      <c r="BE48" s="390"/>
      <c r="BF48" s="390"/>
      <c r="BG48" s="390"/>
      <c r="BH48" s="390"/>
      <c r="BI48" s="390"/>
      <c r="BJ48" s="390"/>
      <c r="BK48" s="390"/>
      <c r="BL48" s="390"/>
      <c r="BM48" s="390"/>
      <c r="BN48" s="390"/>
      <c r="BO48" s="390"/>
      <c r="BP48" s="390"/>
      <c r="BQ48" s="390"/>
      <c r="BR48" s="390"/>
      <c r="BS48" s="390"/>
      <c r="BT48" s="390"/>
      <c r="BU48" s="390"/>
      <c r="BV48" s="390"/>
      <c r="BW48" s="390"/>
      <c r="BX48" s="390"/>
      <c r="BY48" s="390"/>
      <c r="BZ48" s="390"/>
      <c r="CA48" s="390"/>
      <c r="CB48" s="390"/>
      <c r="CC48" s="390"/>
      <c r="CD48" s="390"/>
      <c r="CE48" s="390"/>
      <c r="CF48" s="390"/>
      <c r="CG48" s="390"/>
      <c r="CH48" s="390"/>
      <c r="CI48" s="390"/>
      <c r="CJ48" s="390"/>
      <c r="CK48" s="390"/>
      <c r="CL48" s="390"/>
      <c r="CM48" s="390"/>
      <c r="CN48" s="390"/>
      <c r="CO48" s="390"/>
      <c r="CP48" s="390"/>
      <c r="CQ48" s="390"/>
      <c r="CR48" s="390"/>
      <c r="CS48" s="390"/>
      <c r="CT48" s="390"/>
      <c r="CU48" s="390"/>
      <c r="CV48" s="390"/>
      <c r="CW48" s="390"/>
      <c r="CX48" s="390"/>
      <c r="CY48" s="390"/>
      <c r="CZ48" s="390"/>
      <c r="DA48" s="390"/>
      <c r="DB48" s="390"/>
      <c r="DC48" s="390"/>
      <c r="DD48" s="390"/>
      <c r="DE48" s="390"/>
      <c r="DF48" s="390"/>
      <c r="DG48" s="390"/>
      <c r="DH48" s="390"/>
      <c r="DI48" s="390"/>
      <c r="DJ48" s="390"/>
      <c r="DK48" s="390"/>
      <c r="DL48" s="390"/>
      <c r="DM48" s="390"/>
      <c r="DN48" s="390"/>
      <c r="DO48" s="390"/>
      <c r="DP48" s="390"/>
      <c r="DQ48" s="390"/>
      <c r="DR48" s="390"/>
      <c r="DS48" s="390"/>
      <c r="DT48" s="390"/>
      <c r="DU48" s="390"/>
      <c r="DV48" s="390"/>
      <c r="DW48" s="390"/>
      <c r="DX48" s="390"/>
      <c r="DY48" s="390"/>
      <c r="DZ48" s="390"/>
      <c r="EA48" s="390"/>
      <c r="EB48" s="390"/>
      <c r="EC48" s="390"/>
      <c r="ED48" s="390"/>
      <c r="EE48" s="390"/>
      <c r="EF48" s="390"/>
      <c r="EG48" s="390"/>
      <c r="EH48" s="390"/>
      <c r="EI48" s="390"/>
      <c r="EJ48" s="390"/>
      <c r="EK48" s="390"/>
      <c r="EL48" s="390"/>
      <c r="EM48" s="390"/>
      <c r="EN48" s="390"/>
      <c r="EO48" s="390"/>
      <c r="EP48" s="390"/>
      <c r="EQ48" s="390"/>
      <c r="ER48" s="390"/>
      <c r="ES48" s="390"/>
      <c r="ET48" s="390"/>
      <c r="EU48" s="390"/>
      <c r="EV48" s="390"/>
      <c r="EW48" s="390"/>
      <c r="EX48" s="390"/>
      <c r="EY48" s="390"/>
      <c r="EZ48" s="390"/>
      <c r="FA48" s="390"/>
      <c r="FB48" s="390"/>
      <c r="FC48" s="390"/>
      <c r="FD48" s="390"/>
      <c r="FE48" s="390"/>
      <c r="FF48" s="390"/>
      <c r="FG48" s="390"/>
      <c r="FH48" s="390"/>
      <c r="FI48" s="390"/>
      <c r="FJ48" s="390"/>
      <c r="FK48" s="390"/>
      <c r="FL48" s="390"/>
      <c r="FM48" s="390"/>
      <c r="FN48" s="390"/>
      <c r="FO48" s="390"/>
      <c r="FP48" s="390"/>
      <c r="FQ48" s="390"/>
      <c r="FR48" s="390"/>
      <c r="FS48" s="390"/>
      <c r="FT48" s="390"/>
      <c r="FU48" s="390"/>
      <c r="FV48" s="390"/>
      <c r="FW48" s="390"/>
      <c r="FX48" s="390"/>
      <c r="FY48" s="390"/>
      <c r="FZ48" s="390"/>
      <c r="GA48" s="390"/>
      <c r="GB48" s="390"/>
      <c r="GC48" s="390"/>
      <c r="GD48" s="390"/>
      <c r="GE48" s="390"/>
      <c r="GF48" s="390"/>
      <c r="GG48" s="390"/>
      <c r="GH48" s="390"/>
      <c r="GI48" s="390"/>
      <c r="GJ48" s="390"/>
      <c r="GK48" s="390"/>
      <c r="GL48" s="390"/>
      <c r="GM48" s="390"/>
      <c r="GN48" s="390"/>
      <c r="GO48" s="390"/>
      <c r="GP48" s="390"/>
      <c r="GQ48" s="390"/>
      <c r="GR48" s="390"/>
      <c r="GS48" s="390"/>
      <c r="GT48" s="390"/>
      <c r="GU48" s="390"/>
      <c r="GV48" s="390"/>
    </row>
    <row r="49" customFormat="false" ht="10.5" hidden="false" customHeight="true" outlineLevel="0" collapsed="false">
      <c r="A49" s="928" t="str">
        <f aca="false">'ALUMNAT 4t'!T110</f>
        <v>Fotos</v>
      </c>
      <c r="B49" s="928"/>
      <c r="C49" s="910"/>
      <c r="E49" s="390"/>
      <c r="F49" s="390"/>
      <c r="G49" s="390"/>
      <c r="H49" s="390"/>
      <c r="I49" s="390"/>
      <c r="J49" s="390"/>
      <c r="K49" s="390"/>
      <c r="L49" s="390"/>
      <c r="M49" s="390"/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  <c r="Y49" s="390"/>
      <c r="Z49" s="390"/>
      <c r="AA49" s="390"/>
      <c r="AB49" s="390"/>
      <c r="AC49" s="390"/>
      <c r="AD49" s="390"/>
      <c r="AE49" s="390"/>
      <c r="AF49" s="390"/>
      <c r="AG49" s="390"/>
      <c r="AH49" s="390"/>
      <c r="AI49" s="390"/>
      <c r="AJ49" s="390"/>
      <c r="AK49" s="390"/>
      <c r="AL49" s="390"/>
      <c r="AM49" s="390"/>
      <c r="AN49" s="390"/>
      <c r="AO49" s="390"/>
      <c r="AP49" s="390"/>
      <c r="AQ49" s="390"/>
      <c r="AR49" s="390"/>
      <c r="AS49" s="390"/>
      <c r="AT49" s="390"/>
      <c r="AU49" s="390"/>
      <c r="AV49" s="390"/>
      <c r="AW49" s="390"/>
      <c r="AX49" s="390"/>
      <c r="AY49" s="390"/>
      <c r="AZ49" s="390"/>
      <c r="BA49" s="390"/>
      <c r="BB49" s="390"/>
      <c r="BC49" s="390"/>
      <c r="BD49" s="390"/>
      <c r="BE49" s="390"/>
      <c r="BF49" s="390"/>
      <c r="BG49" s="390"/>
      <c r="BH49" s="390"/>
      <c r="BI49" s="390"/>
      <c r="BJ49" s="390"/>
      <c r="BK49" s="390"/>
      <c r="BL49" s="390"/>
      <c r="BM49" s="390"/>
      <c r="BN49" s="390"/>
      <c r="BO49" s="390"/>
      <c r="BP49" s="390"/>
      <c r="BQ49" s="390"/>
      <c r="BR49" s="390"/>
      <c r="BS49" s="390"/>
      <c r="BT49" s="390"/>
      <c r="BU49" s="390"/>
      <c r="BV49" s="390"/>
      <c r="BW49" s="390"/>
      <c r="BX49" s="390"/>
      <c r="BY49" s="390"/>
      <c r="BZ49" s="390"/>
      <c r="CA49" s="390"/>
      <c r="CB49" s="390"/>
      <c r="CC49" s="390"/>
      <c r="CD49" s="390"/>
      <c r="CE49" s="390"/>
      <c r="CF49" s="390"/>
      <c r="CG49" s="390"/>
      <c r="CH49" s="390"/>
      <c r="CI49" s="390"/>
      <c r="CJ49" s="390"/>
      <c r="CK49" s="390"/>
      <c r="CL49" s="390"/>
      <c r="CM49" s="390"/>
      <c r="CN49" s="390"/>
      <c r="CO49" s="390"/>
      <c r="CP49" s="390"/>
      <c r="CQ49" s="390"/>
      <c r="CR49" s="390"/>
      <c r="CS49" s="390"/>
      <c r="CT49" s="390"/>
      <c r="CU49" s="390"/>
      <c r="CV49" s="390"/>
      <c r="CW49" s="390"/>
      <c r="CX49" s="390"/>
      <c r="CY49" s="390"/>
      <c r="CZ49" s="390"/>
      <c r="DA49" s="390"/>
      <c r="DB49" s="390"/>
      <c r="DC49" s="390"/>
      <c r="DD49" s="390"/>
      <c r="DE49" s="390"/>
      <c r="DF49" s="390"/>
      <c r="DG49" s="390"/>
      <c r="DH49" s="390"/>
      <c r="DI49" s="390"/>
      <c r="DJ49" s="390"/>
      <c r="DK49" s="390"/>
      <c r="DL49" s="390"/>
      <c r="DM49" s="390"/>
      <c r="DN49" s="390"/>
      <c r="DO49" s="390"/>
      <c r="DP49" s="390"/>
      <c r="DQ49" s="390"/>
      <c r="DR49" s="390"/>
      <c r="DS49" s="390"/>
      <c r="DT49" s="390"/>
      <c r="DU49" s="390"/>
      <c r="DV49" s="390"/>
      <c r="DW49" s="390"/>
      <c r="DX49" s="390"/>
      <c r="DY49" s="390"/>
      <c r="DZ49" s="390"/>
      <c r="EA49" s="390"/>
      <c r="EB49" s="390"/>
      <c r="EC49" s="390"/>
      <c r="ED49" s="390"/>
      <c r="EE49" s="390"/>
      <c r="EF49" s="390"/>
      <c r="EG49" s="390"/>
      <c r="EH49" s="390"/>
      <c r="EI49" s="390"/>
      <c r="EJ49" s="390"/>
      <c r="EK49" s="390"/>
      <c r="EL49" s="390"/>
      <c r="EM49" s="390"/>
      <c r="EN49" s="390"/>
      <c r="EO49" s="390"/>
      <c r="EP49" s="390"/>
      <c r="EQ49" s="390"/>
      <c r="ER49" s="390"/>
      <c r="ES49" s="390"/>
      <c r="ET49" s="390"/>
      <c r="EU49" s="390"/>
      <c r="EV49" s="390"/>
      <c r="EW49" s="390"/>
      <c r="EX49" s="390"/>
      <c r="EY49" s="390"/>
      <c r="EZ49" s="390"/>
      <c r="FA49" s="390"/>
      <c r="FB49" s="390"/>
      <c r="FC49" s="390"/>
      <c r="FD49" s="390"/>
      <c r="FE49" s="390"/>
      <c r="FF49" s="390"/>
      <c r="FG49" s="390"/>
      <c r="FH49" s="390"/>
      <c r="FI49" s="390"/>
      <c r="FJ49" s="390"/>
      <c r="FK49" s="390"/>
      <c r="FL49" s="390"/>
      <c r="FM49" s="390"/>
      <c r="FN49" s="390"/>
      <c r="FO49" s="390"/>
      <c r="FP49" s="390"/>
      <c r="FQ49" s="390"/>
      <c r="FR49" s="390"/>
      <c r="FS49" s="390"/>
      <c r="FT49" s="390"/>
      <c r="FU49" s="390"/>
      <c r="FV49" s="390"/>
      <c r="FW49" s="390"/>
      <c r="FX49" s="390"/>
      <c r="FY49" s="390"/>
      <c r="FZ49" s="390"/>
      <c r="GA49" s="390"/>
      <c r="GB49" s="390"/>
      <c r="GC49" s="390"/>
      <c r="GD49" s="390"/>
      <c r="GE49" s="390"/>
      <c r="GF49" s="390"/>
      <c r="GG49" s="390"/>
      <c r="GH49" s="390"/>
      <c r="GI49" s="390"/>
      <c r="GJ49" s="390"/>
      <c r="GK49" s="390"/>
      <c r="GL49" s="390"/>
      <c r="GM49" s="390"/>
      <c r="GN49" s="390"/>
      <c r="GO49" s="390"/>
      <c r="GP49" s="390"/>
      <c r="GQ49" s="390"/>
      <c r="GR49" s="390"/>
      <c r="GS49" s="390"/>
      <c r="GT49" s="390"/>
      <c r="GU49" s="390"/>
      <c r="GV49" s="390"/>
    </row>
    <row r="50" customFormat="false" ht="10.5" hidden="false" customHeight="true" outlineLevel="0" collapsed="false">
      <c r="A50" s="929" t="str">
        <f aca="false">'ALUMNAT 4t'!T111</f>
        <v>Cançons de la guerra</v>
      </c>
      <c r="B50" s="929"/>
      <c r="C50" s="910"/>
      <c r="E50" s="390"/>
      <c r="F50" s="390"/>
      <c r="G50" s="390"/>
      <c r="H50" s="390"/>
      <c r="I50" s="390"/>
      <c r="J50" s="390"/>
      <c r="K50" s="390"/>
      <c r="L50" s="390"/>
      <c r="M50" s="390"/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  <c r="Y50" s="390"/>
      <c r="Z50" s="390"/>
      <c r="AA50" s="390"/>
      <c r="AB50" s="390"/>
      <c r="AC50" s="390"/>
      <c r="AD50" s="390"/>
      <c r="AE50" s="390"/>
      <c r="AF50" s="390"/>
      <c r="AG50" s="390"/>
      <c r="AH50" s="390"/>
      <c r="AI50" s="390"/>
      <c r="AJ50" s="390"/>
      <c r="AK50" s="390"/>
      <c r="AL50" s="390"/>
      <c r="AM50" s="390"/>
      <c r="AN50" s="390"/>
      <c r="AO50" s="390"/>
      <c r="AP50" s="390"/>
      <c r="AQ50" s="390"/>
      <c r="AR50" s="390"/>
      <c r="AS50" s="390"/>
      <c r="AT50" s="390"/>
      <c r="AU50" s="390"/>
      <c r="AV50" s="390"/>
      <c r="AW50" s="390"/>
      <c r="AX50" s="390"/>
      <c r="AY50" s="390"/>
      <c r="AZ50" s="390"/>
      <c r="BA50" s="390"/>
      <c r="BB50" s="390"/>
      <c r="BC50" s="390"/>
      <c r="BD50" s="390"/>
      <c r="BE50" s="390"/>
      <c r="BF50" s="390"/>
      <c r="BG50" s="390"/>
      <c r="BH50" s="390"/>
      <c r="BI50" s="390"/>
      <c r="BJ50" s="390"/>
      <c r="BK50" s="390"/>
      <c r="BL50" s="390"/>
      <c r="BM50" s="390"/>
      <c r="BN50" s="390"/>
      <c r="BO50" s="390"/>
      <c r="BP50" s="390"/>
      <c r="BQ50" s="390"/>
      <c r="BR50" s="390"/>
      <c r="BS50" s="390"/>
      <c r="BT50" s="390"/>
      <c r="BU50" s="390"/>
      <c r="BV50" s="390"/>
      <c r="BW50" s="390"/>
      <c r="BX50" s="390"/>
      <c r="BY50" s="390"/>
      <c r="BZ50" s="390"/>
      <c r="CA50" s="390"/>
      <c r="CB50" s="390"/>
      <c r="CC50" s="390"/>
      <c r="CD50" s="390"/>
      <c r="CE50" s="390"/>
      <c r="CF50" s="390"/>
      <c r="CG50" s="390"/>
      <c r="CH50" s="390"/>
      <c r="CI50" s="390"/>
      <c r="CJ50" s="390"/>
      <c r="CK50" s="390"/>
      <c r="CL50" s="390"/>
      <c r="CM50" s="390"/>
      <c r="CN50" s="390"/>
      <c r="CO50" s="390"/>
      <c r="CP50" s="390"/>
      <c r="CQ50" s="390"/>
      <c r="CR50" s="390"/>
      <c r="CS50" s="390"/>
      <c r="CT50" s="390"/>
      <c r="CU50" s="390"/>
      <c r="CV50" s="390"/>
      <c r="CW50" s="390"/>
      <c r="CX50" s="390"/>
      <c r="CY50" s="390"/>
      <c r="CZ50" s="390"/>
      <c r="DA50" s="390"/>
      <c r="DB50" s="390"/>
      <c r="DC50" s="390"/>
      <c r="DD50" s="390"/>
      <c r="DE50" s="390"/>
      <c r="DF50" s="390"/>
      <c r="DG50" s="390"/>
      <c r="DH50" s="390"/>
      <c r="DI50" s="390"/>
      <c r="DJ50" s="390"/>
      <c r="DK50" s="390"/>
      <c r="DL50" s="390"/>
      <c r="DM50" s="390"/>
      <c r="DN50" s="390"/>
      <c r="DO50" s="390"/>
      <c r="DP50" s="390"/>
      <c r="DQ50" s="390"/>
      <c r="DR50" s="390"/>
      <c r="DS50" s="390"/>
      <c r="DT50" s="390"/>
      <c r="DU50" s="390"/>
      <c r="DV50" s="390"/>
      <c r="DW50" s="390"/>
      <c r="DX50" s="390"/>
      <c r="DY50" s="390"/>
      <c r="DZ50" s="390"/>
      <c r="EA50" s="390"/>
      <c r="EB50" s="390"/>
      <c r="EC50" s="390"/>
      <c r="ED50" s="390"/>
      <c r="EE50" s="390"/>
      <c r="EF50" s="390"/>
      <c r="EG50" s="390"/>
      <c r="EH50" s="390"/>
      <c r="EI50" s="390"/>
      <c r="EJ50" s="390"/>
      <c r="EK50" s="390"/>
      <c r="EL50" s="390"/>
      <c r="EM50" s="390"/>
      <c r="EN50" s="390"/>
      <c r="EO50" s="390"/>
      <c r="EP50" s="390"/>
      <c r="EQ50" s="390"/>
      <c r="ER50" s="390"/>
      <c r="ES50" s="390"/>
      <c r="ET50" s="390"/>
      <c r="EU50" s="390"/>
      <c r="EV50" s="390"/>
      <c r="EW50" s="390"/>
      <c r="EX50" s="390"/>
      <c r="EY50" s="390"/>
      <c r="EZ50" s="390"/>
      <c r="FA50" s="390"/>
      <c r="FB50" s="390"/>
      <c r="FC50" s="390"/>
      <c r="FD50" s="390"/>
      <c r="FE50" s="390"/>
      <c r="FF50" s="390"/>
      <c r="FG50" s="390"/>
      <c r="FH50" s="390"/>
      <c r="FI50" s="390"/>
      <c r="FJ50" s="390"/>
      <c r="FK50" s="390"/>
      <c r="FL50" s="390"/>
      <c r="FM50" s="390"/>
      <c r="FN50" s="390"/>
      <c r="FO50" s="390"/>
      <c r="FP50" s="390"/>
      <c r="FQ50" s="390"/>
      <c r="FR50" s="390"/>
      <c r="FS50" s="390"/>
      <c r="FT50" s="390"/>
      <c r="FU50" s="390"/>
      <c r="FV50" s="390"/>
      <c r="FW50" s="390"/>
      <c r="FX50" s="390"/>
      <c r="FY50" s="390"/>
      <c r="FZ50" s="390"/>
      <c r="GA50" s="390"/>
      <c r="GB50" s="390"/>
      <c r="GC50" s="390"/>
      <c r="GD50" s="390"/>
      <c r="GE50" s="390"/>
      <c r="GF50" s="390"/>
      <c r="GG50" s="390"/>
      <c r="GH50" s="390"/>
      <c r="GI50" s="390"/>
      <c r="GJ50" s="390"/>
      <c r="GK50" s="390"/>
      <c r="GL50" s="390"/>
      <c r="GM50" s="390"/>
      <c r="GN50" s="390"/>
      <c r="GO50" s="390"/>
      <c r="GP50" s="390"/>
      <c r="GQ50" s="390"/>
      <c r="GR50" s="390"/>
      <c r="GS50" s="390"/>
      <c r="GT50" s="390"/>
      <c r="GU50" s="390"/>
      <c r="GV50" s="390"/>
    </row>
    <row r="51" customFormat="false" ht="10.5" hidden="false" customHeight="true" outlineLevel="0" collapsed="false">
      <c r="A51" s="930" t="str">
        <f aca="false">'ALUMNAT 4t'!T112</f>
        <v>Poble en guerra</v>
      </c>
      <c r="B51" s="930"/>
      <c r="C51" s="910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  <c r="T51" s="390"/>
      <c r="U51" s="390"/>
      <c r="V51" s="390"/>
      <c r="W51" s="390"/>
      <c r="X51" s="390"/>
      <c r="Y51" s="390"/>
      <c r="Z51" s="390"/>
      <c r="AA51" s="390"/>
      <c r="AB51" s="390"/>
      <c r="AC51" s="390"/>
      <c r="AD51" s="390"/>
      <c r="AE51" s="390"/>
      <c r="AF51" s="390"/>
      <c r="AG51" s="390"/>
      <c r="AH51" s="390"/>
      <c r="AI51" s="390"/>
      <c r="AJ51" s="390"/>
      <c r="AK51" s="390"/>
      <c r="AL51" s="390"/>
      <c r="AM51" s="390"/>
      <c r="AN51" s="390"/>
      <c r="AO51" s="390"/>
      <c r="AP51" s="390"/>
      <c r="AQ51" s="390"/>
      <c r="AR51" s="390"/>
      <c r="AS51" s="390"/>
      <c r="AT51" s="390"/>
      <c r="AU51" s="390"/>
      <c r="AV51" s="390"/>
      <c r="AW51" s="390"/>
      <c r="AX51" s="390"/>
      <c r="AY51" s="390"/>
      <c r="AZ51" s="390"/>
      <c r="BA51" s="390"/>
      <c r="BB51" s="390"/>
      <c r="BC51" s="390"/>
      <c r="BD51" s="390"/>
      <c r="BE51" s="390"/>
      <c r="BF51" s="390"/>
      <c r="BG51" s="390"/>
      <c r="BH51" s="390"/>
      <c r="BI51" s="390"/>
      <c r="BJ51" s="390"/>
      <c r="BK51" s="390"/>
      <c r="BL51" s="390"/>
      <c r="BM51" s="390"/>
      <c r="BN51" s="390"/>
      <c r="BO51" s="390"/>
      <c r="BP51" s="390"/>
      <c r="BQ51" s="390"/>
      <c r="BR51" s="390"/>
      <c r="BS51" s="390"/>
      <c r="BT51" s="390"/>
      <c r="BU51" s="390"/>
      <c r="BV51" s="390"/>
      <c r="BW51" s="390"/>
      <c r="BX51" s="390"/>
      <c r="BY51" s="390"/>
      <c r="BZ51" s="390"/>
      <c r="CA51" s="390"/>
      <c r="CB51" s="390"/>
      <c r="CC51" s="390"/>
      <c r="CD51" s="390"/>
      <c r="CE51" s="390"/>
      <c r="CF51" s="390"/>
      <c r="CG51" s="390"/>
      <c r="CH51" s="390"/>
      <c r="CI51" s="390"/>
      <c r="CJ51" s="390"/>
      <c r="CK51" s="390"/>
      <c r="CL51" s="390"/>
      <c r="CM51" s="390"/>
      <c r="CN51" s="390"/>
      <c r="CO51" s="390"/>
      <c r="CP51" s="390"/>
      <c r="CQ51" s="390"/>
      <c r="CR51" s="390"/>
      <c r="CS51" s="390"/>
      <c r="CT51" s="390"/>
      <c r="CU51" s="390"/>
      <c r="CV51" s="390"/>
      <c r="CW51" s="390"/>
      <c r="CX51" s="390"/>
      <c r="CY51" s="390"/>
      <c r="CZ51" s="390"/>
      <c r="DA51" s="390"/>
      <c r="DB51" s="390"/>
      <c r="DC51" s="390"/>
      <c r="DD51" s="390"/>
      <c r="DE51" s="390"/>
      <c r="DF51" s="390"/>
      <c r="DG51" s="390"/>
      <c r="DH51" s="390"/>
      <c r="DI51" s="390"/>
      <c r="DJ51" s="390"/>
      <c r="DK51" s="390"/>
      <c r="DL51" s="390"/>
      <c r="DM51" s="390"/>
      <c r="DN51" s="390"/>
      <c r="DO51" s="390"/>
      <c r="DP51" s="390"/>
      <c r="DQ51" s="390"/>
      <c r="DR51" s="390"/>
      <c r="DS51" s="390"/>
      <c r="DT51" s="390"/>
      <c r="DU51" s="390"/>
      <c r="DV51" s="390"/>
      <c r="DW51" s="390"/>
      <c r="DX51" s="390"/>
      <c r="DY51" s="390"/>
      <c r="DZ51" s="390"/>
      <c r="EA51" s="390"/>
      <c r="EB51" s="390"/>
      <c r="EC51" s="390"/>
      <c r="ED51" s="390"/>
      <c r="EE51" s="390"/>
      <c r="EF51" s="390"/>
      <c r="EG51" s="390"/>
      <c r="EH51" s="390"/>
      <c r="EI51" s="390"/>
      <c r="EJ51" s="390"/>
      <c r="EK51" s="390"/>
      <c r="EL51" s="390"/>
      <c r="EM51" s="390"/>
      <c r="EN51" s="390"/>
      <c r="EO51" s="390"/>
      <c r="EP51" s="390"/>
      <c r="EQ51" s="390"/>
      <c r="ER51" s="390"/>
      <c r="ES51" s="390"/>
      <c r="ET51" s="390"/>
      <c r="EU51" s="390"/>
      <c r="EV51" s="390"/>
      <c r="EW51" s="390"/>
      <c r="EX51" s="390"/>
      <c r="EY51" s="390"/>
      <c r="EZ51" s="390"/>
      <c r="FA51" s="390"/>
      <c r="FB51" s="390"/>
      <c r="FC51" s="390"/>
      <c r="FD51" s="390"/>
      <c r="FE51" s="390"/>
      <c r="FF51" s="390"/>
      <c r="FG51" s="390"/>
      <c r="FH51" s="390"/>
      <c r="FI51" s="390"/>
      <c r="FJ51" s="390"/>
      <c r="FK51" s="390"/>
      <c r="FL51" s="390"/>
      <c r="FM51" s="390"/>
      <c r="FN51" s="390"/>
      <c r="FO51" s="390"/>
      <c r="FP51" s="390"/>
      <c r="FQ51" s="390"/>
      <c r="FR51" s="390"/>
      <c r="FS51" s="390"/>
      <c r="FT51" s="390"/>
      <c r="FU51" s="390"/>
      <c r="FV51" s="390"/>
      <c r="FW51" s="390"/>
      <c r="FX51" s="390"/>
      <c r="FY51" s="390"/>
      <c r="FZ51" s="390"/>
      <c r="GA51" s="390"/>
      <c r="GB51" s="390"/>
      <c r="GC51" s="390"/>
      <c r="GD51" s="390"/>
      <c r="GE51" s="390"/>
      <c r="GF51" s="390"/>
      <c r="GG51" s="390"/>
      <c r="GH51" s="390"/>
      <c r="GI51" s="390"/>
      <c r="GJ51" s="390"/>
      <c r="GK51" s="390"/>
      <c r="GL51" s="390"/>
      <c r="GM51" s="390"/>
      <c r="GN51" s="390"/>
      <c r="GO51" s="390"/>
      <c r="GP51" s="390"/>
      <c r="GQ51" s="390"/>
      <c r="GR51" s="390"/>
      <c r="GS51" s="390"/>
      <c r="GT51" s="390"/>
      <c r="GU51" s="390"/>
      <c r="GV51" s="390"/>
    </row>
    <row r="52" customFormat="false" ht="10.5" hidden="false" customHeight="true" outlineLevel="0" collapsed="false">
      <c r="A52" s="931" t="str">
        <f aca="false">'ALUMNAT 4t'!T113</f>
        <v>No en fa</v>
      </c>
      <c r="B52" s="931"/>
      <c r="C52" s="910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90"/>
      <c r="Z52" s="390"/>
      <c r="AA52" s="390"/>
      <c r="AB52" s="390"/>
      <c r="AC52" s="390"/>
      <c r="AD52" s="390"/>
      <c r="AE52" s="390"/>
      <c r="AF52" s="390"/>
      <c r="AG52" s="390"/>
      <c r="AH52" s="390"/>
      <c r="AI52" s="390"/>
      <c r="AJ52" s="390"/>
      <c r="AK52" s="390"/>
      <c r="AL52" s="390"/>
      <c r="AM52" s="390"/>
      <c r="AN52" s="390"/>
      <c r="AO52" s="390"/>
      <c r="AP52" s="390"/>
      <c r="AQ52" s="390"/>
      <c r="AR52" s="390"/>
      <c r="AS52" s="390"/>
      <c r="AT52" s="390"/>
      <c r="AU52" s="390"/>
      <c r="AV52" s="390"/>
      <c r="AW52" s="390"/>
      <c r="AX52" s="390"/>
      <c r="AY52" s="390"/>
      <c r="AZ52" s="390"/>
      <c r="BA52" s="390"/>
      <c r="BB52" s="390"/>
      <c r="BC52" s="390"/>
      <c r="BD52" s="390"/>
      <c r="BE52" s="390"/>
      <c r="BF52" s="390"/>
      <c r="BG52" s="390"/>
      <c r="BH52" s="390"/>
      <c r="BI52" s="390"/>
      <c r="BJ52" s="390"/>
      <c r="BK52" s="390"/>
      <c r="BL52" s="390"/>
      <c r="BM52" s="390"/>
      <c r="BN52" s="390"/>
      <c r="BO52" s="390"/>
      <c r="BP52" s="390"/>
      <c r="BQ52" s="390"/>
      <c r="BR52" s="390"/>
      <c r="BS52" s="390"/>
      <c r="BT52" s="390"/>
      <c r="BU52" s="390"/>
      <c r="BV52" s="390"/>
      <c r="BW52" s="390"/>
      <c r="BX52" s="390"/>
      <c r="BY52" s="390"/>
      <c r="BZ52" s="390"/>
      <c r="CA52" s="390"/>
      <c r="CB52" s="390"/>
      <c r="CC52" s="390"/>
      <c r="CD52" s="390"/>
      <c r="CE52" s="390"/>
      <c r="CF52" s="390"/>
      <c r="CG52" s="390"/>
      <c r="CH52" s="390"/>
      <c r="CI52" s="390"/>
      <c r="CJ52" s="390"/>
      <c r="CK52" s="390"/>
      <c r="CL52" s="390"/>
      <c r="CM52" s="390"/>
      <c r="CN52" s="390"/>
      <c r="CO52" s="390"/>
      <c r="CP52" s="390"/>
      <c r="CQ52" s="390"/>
      <c r="CR52" s="390"/>
      <c r="CS52" s="390"/>
      <c r="CT52" s="390"/>
      <c r="CU52" s="390"/>
      <c r="CV52" s="390"/>
      <c r="CW52" s="390"/>
      <c r="CX52" s="390"/>
      <c r="CY52" s="390"/>
      <c r="CZ52" s="390"/>
      <c r="DA52" s="390"/>
      <c r="DB52" s="390"/>
      <c r="DC52" s="390"/>
      <c r="DD52" s="390"/>
      <c r="DE52" s="390"/>
      <c r="DF52" s="390"/>
      <c r="DG52" s="390"/>
      <c r="DH52" s="390"/>
      <c r="DI52" s="390"/>
      <c r="DJ52" s="390"/>
      <c r="DK52" s="390"/>
      <c r="DL52" s="390"/>
      <c r="DM52" s="390"/>
      <c r="DN52" s="390"/>
      <c r="DO52" s="390"/>
      <c r="DP52" s="390"/>
      <c r="DQ52" s="390"/>
      <c r="DR52" s="390"/>
      <c r="DS52" s="390"/>
      <c r="DT52" s="390"/>
      <c r="DU52" s="390"/>
      <c r="DV52" s="390"/>
      <c r="DW52" s="390"/>
      <c r="DX52" s="390"/>
      <c r="DY52" s="390"/>
      <c r="DZ52" s="390"/>
      <c r="EA52" s="390"/>
      <c r="EB52" s="390"/>
      <c r="EC52" s="390"/>
      <c r="ED52" s="390"/>
      <c r="EE52" s="390"/>
      <c r="EF52" s="390"/>
      <c r="EG52" s="390"/>
      <c r="EH52" s="390"/>
      <c r="EI52" s="390"/>
      <c r="EJ52" s="390"/>
      <c r="EK52" s="390"/>
      <c r="EL52" s="390"/>
      <c r="EM52" s="390"/>
      <c r="EN52" s="390"/>
      <c r="EO52" s="390"/>
      <c r="EP52" s="390"/>
      <c r="EQ52" s="390"/>
      <c r="ER52" s="390"/>
      <c r="ES52" s="390"/>
      <c r="ET52" s="390"/>
      <c r="EU52" s="390"/>
      <c r="EV52" s="390"/>
      <c r="EW52" s="390"/>
      <c r="EX52" s="390"/>
      <c r="EY52" s="390"/>
      <c r="EZ52" s="390"/>
      <c r="FA52" s="390"/>
      <c r="FB52" s="390"/>
      <c r="FC52" s="390"/>
      <c r="FD52" s="390"/>
      <c r="FE52" s="390"/>
      <c r="FF52" s="390"/>
      <c r="FG52" s="390"/>
      <c r="FH52" s="390"/>
      <c r="FI52" s="390"/>
      <c r="FJ52" s="390"/>
      <c r="FK52" s="390"/>
      <c r="FL52" s="390"/>
      <c r="FM52" s="390"/>
      <c r="FN52" s="390"/>
      <c r="FO52" s="390"/>
      <c r="FP52" s="390"/>
      <c r="FQ52" s="390"/>
      <c r="FR52" s="390"/>
      <c r="FS52" s="390"/>
      <c r="FT52" s="390"/>
      <c r="FU52" s="390"/>
      <c r="FV52" s="390"/>
      <c r="FW52" s="390"/>
      <c r="FX52" s="390"/>
      <c r="FY52" s="390"/>
      <c r="FZ52" s="390"/>
      <c r="GA52" s="390"/>
      <c r="GB52" s="390"/>
      <c r="GC52" s="390"/>
      <c r="GD52" s="390"/>
      <c r="GE52" s="390"/>
      <c r="GF52" s="390"/>
      <c r="GG52" s="390"/>
      <c r="GH52" s="390"/>
      <c r="GI52" s="390"/>
      <c r="GJ52" s="390"/>
      <c r="GK52" s="390"/>
      <c r="GL52" s="390"/>
      <c r="GM52" s="390"/>
      <c r="GN52" s="390"/>
      <c r="GO52" s="390"/>
      <c r="GP52" s="390"/>
      <c r="GQ52" s="390"/>
      <c r="GR52" s="390"/>
      <c r="GS52" s="390"/>
      <c r="GT52" s="390"/>
      <c r="GU52" s="390"/>
      <c r="GV52" s="390"/>
    </row>
    <row r="53" customFormat="false" ht="10.5" hidden="false" customHeight="true" outlineLevel="0" collapsed="false">
      <c r="A53" s="932" t="str">
        <f aca="false">'ALUMNAT 4t'!T114</f>
        <v>Pendent 1</v>
      </c>
      <c r="B53" s="932"/>
      <c r="C53" s="910"/>
      <c r="E53" s="390"/>
      <c r="F53" s="390"/>
      <c r="G53" s="390"/>
      <c r="H53" s="390"/>
      <c r="I53" s="390"/>
      <c r="J53" s="390"/>
      <c r="K53" s="390"/>
      <c r="L53" s="390"/>
      <c r="M53" s="390"/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Y53" s="390"/>
      <c r="Z53" s="390"/>
      <c r="AA53" s="390"/>
      <c r="AB53" s="390"/>
      <c r="AC53" s="390"/>
      <c r="AD53" s="390"/>
      <c r="AE53" s="390"/>
      <c r="AF53" s="390"/>
      <c r="AG53" s="390"/>
      <c r="AH53" s="390"/>
      <c r="AI53" s="390"/>
      <c r="AJ53" s="390"/>
      <c r="AK53" s="390"/>
      <c r="AL53" s="390"/>
      <c r="AM53" s="390"/>
      <c r="AN53" s="390"/>
      <c r="AO53" s="390"/>
      <c r="AP53" s="390"/>
      <c r="AQ53" s="390"/>
      <c r="AR53" s="390"/>
      <c r="AS53" s="390"/>
      <c r="AT53" s="390"/>
      <c r="AU53" s="390"/>
      <c r="AV53" s="390"/>
      <c r="AW53" s="390"/>
      <c r="AX53" s="390"/>
      <c r="AY53" s="390"/>
      <c r="AZ53" s="390"/>
      <c r="BA53" s="390"/>
      <c r="BB53" s="390"/>
      <c r="BC53" s="390"/>
      <c r="BD53" s="390"/>
      <c r="BE53" s="390"/>
      <c r="BF53" s="390"/>
      <c r="BG53" s="390"/>
      <c r="BH53" s="390"/>
      <c r="BI53" s="390"/>
      <c r="BJ53" s="390"/>
      <c r="BK53" s="390"/>
      <c r="BL53" s="390"/>
      <c r="BM53" s="390"/>
      <c r="BN53" s="390"/>
      <c r="BO53" s="390"/>
      <c r="BP53" s="390"/>
      <c r="BQ53" s="390"/>
      <c r="BR53" s="390"/>
      <c r="BS53" s="390"/>
      <c r="BT53" s="390"/>
      <c r="BU53" s="390"/>
      <c r="BV53" s="390"/>
      <c r="BW53" s="390"/>
      <c r="BX53" s="390"/>
      <c r="BY53" s="390"/>
      <c r="BZ53" s="390"/>
      <c r="CA53" s="390"/>
      <c r="CB53" s="390"/>
      <c r="CC53" s="390"/>
      <c r="CD53" s="390"/>
      <c r="CE53" s="390"/>
      <c r="CF53" s="390"/>
      <c r="CG53" s="390"/>
      <c r="CH53" s="390"/>
      <c r="CI53" s="390"/>
      <c r="CJ53" s="390"/>
      <c r="CK53" s="390"/>
      <c r="CL53" s="390"/>
      <c r="CM53" s="390"/>
      <c r="CN53" s="390"/>
      <c r="CO53" s="390"/>
      <c r="CP53" s="390"/>
      <c r="CQ53" s="390"/>
      <c r="CR53" s="390"/>
      <c r="CS53" s="390"/>
      <c r="CT53" s="390"/>
      <c r="CU53" s="390"/>
      <c r="CV53" s="390"/>
      <c r="CW53" s="390"/>
      <c r="CX53" s="390"/>
      <c r="CY53" s="390"/>
      <c r="CZ53" s="390"/>
      <c r="DA53" s="390"/>
      <c r="DB53" s="390"/>
      <c r="DC53" s="390"/>
      <c r="DD53" s="390"/>
      <c r="DE53" s="390"/>
      <c r="DF53" s="390"/>
      <c r="DG53" s="390"/>
      <c r="DH53" s="390"/>
      <c r="DI53" s="390"/>
      <c r="DJ53" s="390"/>
      <c r="DK53" s="390"/>
      <c r="DL53" s="390"/>
      <c r="DM53" s="390"/>
      <c r="DN53" s="390"/>
      <c r="DO53" s="390"/>
      <c r="DP53" s="390"/>
      <c r="DQ53" s="390"/>
      <c r="DR53" s="390"/>
      <c r="DS53" s="390"/>
      <c r="DT53" s="390"/>
      <c r="DU53" s="390"/>
      <c r="DV53" s="390"/>
      <c r="DW53" s="390"/>
      <c r="DX53" s="390"/>
      <c r="DY53" s="390"/>
      <c r="DZ53" s="390"/>
      <c r="EA53" s="390"/>
      <c r="EB53" s="390"/>
      <c r="EC53" s="390"/>
      <c r="ED53" s="390"/>
      <c r="EE53" s="390"/>
      <c r="EF53" s="390"/>
      <c r="EG53" s="390"/>
      <c r="EH53" s="390"/>
      <c r="EI53" s="390"/>
      <c r="EJ53" s="390"/>
      <c r="EK53" s="390"/>
      <c r="EL53" s="390"/>
      <c r="EM53" s="390"/>
      <c r="EN53" s="390"/>
      <c r="EO53" s="390"/>
      <c r="EP53" s="390"/>
      <c r="EQ53" s="390"/>
      <c r="ER53" s="390"/>
      <c r="ES53" s="390"/>
      <c r="ET53" s="390"/>
      <c r="EU53" s="390"/>
      <c r="EV53" s="390"/>
      <c r="EW53" s="390"/>
      <c r="EX53" s="390"/>
      <c r="EY53" s="390"/>
      <c r="EZ53" s="390"/>
      <c r="FA53" s="390"/>
      <c r="FB53" s="390"/>
      <c r="FC53" s="390"/>
      <c r="FD53" s="390"/>
      <c r="FE53" s="390"/>
      <c r="FF53" s="390"/>
      <c r="FG53" s="390"/>
      <c r="FH53" s="390"/>
      <c r="FI53" s="390"/>
      <c r="FJ53" s="390"/>
      <c r="FK53" s="390"/>
      <c r="FL53" s="390"/>
      <c r="FM53" s="390"/>
      <c r="FN53" s="390"/>
      <c r="FO53" s="390"/>
      <c r="FP53" s="390"/>
      <c r="FQ53" s="390"/>
      <c r="FR53" s="390"/>
      <c r="FS53" s="390"/>
      <c r="FT53" s="390"/>
      <c r="FU53" s="390"/>
      <c r="FV53" s="390"/>
      <c r="FW53" s="390"/>
      <c r="FX53" s="390"/>
      <c r="FY53" s="390"/>
      <c r="FZ53" s="390"/>
      <c r="GA53" s="390"/>
      <c r="GB53" s="390"/>
      <c r="GC53" s="390"/>
      <c r="GD53" s="390"/>
      <c r="GE53" s="390"/>
      <c r="GF53" s="390"/>
      <c r="GG53" s="390"/>
      <c r="GH53" s="390"/>
      <c r="GI53" s="390"/>
      <c r="GJ53" s="390"/>
      <c r="GK53" s="390"/>
      <c r="GL53" s="390"/>
      <c r="GM53" s="390"/>
      <c r="GN53" s="390"/>
      <c r="GO53" s="390"/>
      <c r="GP53" s="390"/>
      <c r="GQ53" s="390"/>
      <c r="GR53" s="390"/>
      <c r="GS53" s="390"/>
      <c r="GT53" s="390"/>
      <c r="GU53" s="390"/>
      <c r="GV53" s="390"/>
    </row>
    <row r="54" customFormat="false" ht="10.5" hidden="false" customHeight="true" outlineLevel="0" collapsed="false">
      <c r="A54" s="933" t="str">
        <f aca="false">'ALUMNAT 4t'!T115</f>
        <v>Pendent 2</v>
      </c>
      <c r="B54" s="933"/>
      <c r="C54" s="910"/>
      <c r="E54" s="390"/>
      <c r="F54" s="390"/>
      <c r="G54" s="390"/>
      <c r="H54" s="390"/>
      <c r="I54" s="390"/>
      <c r="J54" s="390"/>
      <c r="K54" s="390"/>
      <c r="L54" s="390"/>
      <c r="M54" s="390"/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390"/>
      <c r="Y54" s="390"/>
      <c r="Z54" s="390"/>
      <c r="AA54" s="390"/>
      <c r="AB54" s="390"/>
      <c r="AC54" s="390"/>
      <c r="AD54" s="390"/>
      <c r="AE54" s="390"/>
      <c r="AF54" s="390"/>
      <c r="AG54" s="390"/>
      <c r="AH54" s="390"/>
      <c r="AI54" s="390"/>
      <c r="AJ54" s="390"/>
      <c r="AK54" s="390"/>
      <c r="AL54" s="390"/>
      <c r="AM54" s="390"/>
      <c r="AN54" s="390"/>
      <c r="AO54" s="390"/>
      <c r="AP54" s="390"/>
      <c r="AQ54" s="390"/>
      <c r="AR54" s="390"/>
      <c r="AS54" s="390"/>
      <c r="AT54" s="390"/>
      <c r="AU54" s="390"/>
      <c r="AV54" s="390"/>
      <c r="AW54" s="390"/>
      <c r="AX54" s="390"/>
      <c r="AY54" s="390"/>
      <c r="AZ54" s="390"/>
      <c r="BA54" s="390"/>
      <c r="BB54" s="390"/>
      <c r="BC54" s="390"/>
      <c r="BD54" s="390"/>
      <c r="BE54" s="390"/>
      <c r="BF54" s="390"/>
      <c r="BG54" s="390"/>
      <c r="BH54" s="390"/>
      <c r="BI54" s="390"/>
      <c r="BJ54" s="390"/>
      <c r="BK54" s="390"/>
      <c r="BL54" s="390"/>
      <c r="BM54" s="390"/>
      <c r="BN54" s="390"/>
      <c r="BO54" s="390"/>
      <c r="BP54" s="390"/>
      <c r="BQ54" s="390"/>
      <c r="BR54" s="390"/>
      <c r="BS54" s="390"/>
      <c r="BT54" s="390"/>
      <c r="BU54" s="390"/>
      <c r="BV54" s="390"/>
      <c r="BW54" s="390"/>
      <c r="BX54" s="390"/>
      <c r="BY54" s="390"/>
      <c r="BZ54" s="390"/>
      <c r="CA54" s="390"/>
      <c r="CB54" s="390"/>
      <c r="CC54" s="390"/>
      <c r="CD54" s="390"/>
      <c r="CE54" s="390"/>
      <c r="CF54" s="390"/>
      <c r="CG54" s="390"/>
      <c r="CH54" s="390"/>
      <c r="CI54" s="390"/>
      <c r="CJ54" s="390"/>
      <c r="CK54" s="390"/>
      <c r="CL54" s="390"/>
      <c r="CM54" s="390"/>
      <c r="CN54" s="390"/>
      <c r="CO54" s="390"/>
      <c r="CP54" s="390"/>
      <c r="CQ54" s="390"/>
      <c r="CR54" s="390"/>
      <c r="CS54" s="390"/>
      <c r="CT54" s="390"/>
      <c r="CU54" s="390"/>
      <c r="CV54" s="390"/>
      <c r="CW54" s="390"/>
      <c r="CX54" s="390"/>
      <c r="CY54" s="390"/>
      <c r="CZ54" s="390"/>
      <c r="DA54" s="390"/>
      <c r="DB54" s="390"/>
      <c r="DC54" s="390"/>
      <c r="DD54" s="390"/>
      <c r="DE54" s="390"/>
      <c r="DF54" s="390"/>
      <c r="DG54" s="390"/>
      <c r="DH54" s="390"/>
      <c r="DI54" s="390"/>
      <c r="DJ54" s="390"/>
      <c r="DK54" s="390"/>
      <c r="DL54" s="390"/>
      <c r="DM54" s="390"/>
      <c r="DN54" s="390"/>
      <c r="DO54" s="390"/>
      <c r="DP54" s="390"/>
      <c r="DQ54" s="390"/>
      <c r="DR54" s="390"/>
      <c r="DS54" s="390"/>
      <c r="DT54" s="390"/>
      <c r="DU54" s="390"/>
      <c r="DV54" s="390"/>
      <c r="DW54" s="390"/>
      <c r="DX54" s="390"/>
      <c r="DY54" s="390"/>
      <c r="DZ54" s="390"/>
      <c r="EA54" s="390"/>
      <c r="EB54" s="390"/>
      <c r="EC54" s="390"/>
      <c r="ED54" s="390"/>
      <c r="EE54" s="390"/>
      <c r="EF54" s="390"/>
      <c r="EG54" s="390"/>
      <c r="EH54" s="390"/>
      <c r="EI54" s="390"/>
      <c r="EJ54" s="390"/>
      <c r="EK54" s="390"/>
      <c r="EL54" s="390"/>
      <c r="EM54" s="390"/>
      <c r="EN54" s="390"/>
      <c r="EO54" s="390"/>
      <c r="EP54" s="390"/>
      <c r="EQ54" s="390"/>
      <c r="ER54" s="390"/>
      <c r="ES54" s="390"/>
      <c r="ET54" s="390"/>
      <c r="EU54" s="390"/>
      <c r="EV54" s="390"/>
      <c r="EW54" s="390"/>
      <c r="EX54" s="390"/>
      <c r="EY54" s="390"/>
      <c r="EZ54" s="390"/>
      <c r="FA54" s="390"/>
      <c r="FB54" s="390"/>
      <c r="FC54" s="390"/>
      <c r="FD54" s="390"/>
      <c r="FE54" s="390"/>
      <c r="FF54" s="390"/>
      <c r="FG54" s="390"/>
      <c r="FH54" s="390"/>
      <c r="FI54" s="390"/>
      <c r="FJ54" s="390"/>
      <c r="FK54" s="390"/>
      <c r="FL54" s="390"/>
      <c r="FM54" s="390"/>
      <c r="FN54" s="390"/>
      <c r="FO54" s="390"/>
      <c r="FP54" s="390"/>
      <c r="FQ54" s="390"/>
      <c r="FR54" s="390"/>
      <c r="FS54" s="390"/>
      <c r="FT54" s="390"/>
      <c r="FU54" s="390"/>
      <c r="FV54" s="390"/>
      <c r="FW54" s="390"/>
      <c r="FX54" s="390"/>
      <c r="FY54" s="390"/>
      <c r="FZ54" s="390"/>
      <c r="GA54" s="390"/>
      <c r="GB54" s="390"/>
      <c r="GC54" s="390"/>
      <c r="GD54" s="390"/>
      <c r="GE54" s="390"/>
      <c r="GF54" s="390"/>
      <c r="GG54" s="390"/>
      <c r="GH54" s="390"/>
      <c r="GI54" s="390"/>
      <c r="GJ54" s="390"/>
      <c r="GK54" s="390"/>
      <c r="GL54" s="390"/>
      <c r="GM54" s="390"/>
      <c r="GN54" s="390"/>
      <c r="GO54" s="390"/>
      <c r="GP54" s="390"/>
      <c r="GQ54" s="390"/>
      <c r="GR54" s="390"/>
      <c r="GS54" s="390"/>
      <c r="GT54" s="390"/>
      <c r="GU54" s="390"/>
      <c r="GV54" s="390"/>
    </row>
  </sheetData>
  <mergeCells count="598">
    <mergeCell ref="A1:A2"/>
    <mergeCell ref="C1:H1"/>
    <mergeCell ref="I1:N1"/>
    <mergeCell ref="O1:T1"/>
    <mergeCell ref="U1:Z1"/>
    <mergeCell ref="AA1:AF1"/>
    <mergeCell ref="AG1:AL1"/>
    <mergeCell ref="AM1:AR1"/>
    <mergeCell ref="AS1:AX1"/>
    <mergeCell ref="AY1:BD1"/>
    <mergeCell ref="BE1:BJ1"/>
    <mergeCell ref="BK1:BP1"/>
    <mergeCell ref="BQ1:BV1"/>
    <mergeCell ref="BW1:CB1"/>
    <mergeCell ref="CC1:CI1"/>
    <mergeCell ref="CJ1:CP1"/>
    <mergeCell ref="CQ1:CV1"/>
    <mergeCell ref="CW1:DB1"/>
    <mergeCell ref="DC1:DH1"/>
    <mergeCell ref="DI1:DN1"/>
    <mergeCell ref="DO1:DT1"/>
    <mergeCell ref="DU1:DZ1"/>
    <mergeCell ref="EA1:EF1"/>
    <mergeCell ref="EG1:EL1"/>
    <mergeCell ref="EM1:ER1"/>
    <mergeCell ref="ES1:EX1"/>
    <mergeCell ref="EY1:FE1"/>
    <mergeCell ref="FF1:FL1"/>
    <mergeCell ref="FM1:FR1"/>
    <mergeCell ref="FS1:FX1"/>
    <mergeCell ref="FY1:GD1"/>
    <mergeCell ref="GE1:GJ1"/>
    <mergeCell ref="GK1:GP1"/>
    <mergeCell ref="GQ1:GV1"/>
    <mergeCell ref="C2:H2"/>
    <mergeCell ref="I2:N2"/>
    <mergeCell ref="O2:T2"/>
    <mergeCell ref="U2:Z2"/>
    <mergeCell ref="AA2:AF2"/>
    <mergeCell ref="AG2:AL2"/>
    <mergeCell ref="AM2:AR2"/>
    <mergeCell ref="AS2:AX2"/>
    <mergeCell ref="AY2:BD2"/>
    <mergeCell ref="BE2:BJ2"/>
    <mergeCell ref="BK2:BP2"/>
    <mergeCell ref="BQ2:BV2"/>
    <mergeCell ref="BW2:CB2"/>
    <mergeCell ref="CC2:CI2"/>
    <mergeCell ref="CJ2:CP2"/>
    <mergeCell ref="CQ2:CV2"/>
    <mergeCell ref="CW2:DB2"/>
    <mergeCell ref="DC2:DH2"/>
    <mergeCell ref="DI2:DN2"/>
    <mergeCell ref="DO2:DT2"/>
    <mergeCell ref="DU2:DZ2"/>
    <mergeCell ref="EA2:EF2"/>
    <mergeCell ref="EG2:EL2"/>
    <mergeCell ref="EM2:ER2"/>
    <mergeCell ref="ES2:EX2"/>
    <mergeCell ref="EY2:FE2"/>
    <mergeCell ref="FF2:FL2"/>
    <mergeCell ref="FM2:FR2"/>
    <mergeCell ref="FS2:FX2"/>
    <mergeCell ref="FY2:GD2"/>
    <mergeCell ref="GE2:GJ2"/>
    <mergeCell ref="GK2:GP2"/>
    <mergeCell ref="GQ2:GV2"/>
    <mergeCell ref="A3:A7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W3:AW4"/>
    <mergeCell ref="AX3:AX4"/>
    <mergeCell ref="AY3:AY4"/>
    <mergeCell ref="AZ3:AZ4"/>
    <mergeCell ref="BA3:BA4"/>
    <mergeCell ref="BB3:BB4"/>
    <mergeCell ref="BC3:BC4"/>
    <mergeCell ref="BD3:BD4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N3:BN4"/>
    <mergeCell ref="BO3:BO4"/>
    <mergeCell ref="BP3:BP4"/>
    <mergeCell ref="BQ3:BQ4"/>
    <mergeCell ref="BR3:BR4"/>
    <mergeCell ref="BS3:BS4"/>
    <mergeCell ref="BT3:BT4"/>
    <mergeCell ref="BU3:BU4"/>
    <mergeCell ref="BV3:BV4"/>
    <mergeCell ref="BW3:BW4"/>
    <mergeCell ref="BX3:BX4"/>
    <mergeCell ref="BY3:BY4"/>
    <mergeCell ref="BZ3:BZ4"/>
    <mergeCell ref="CA3:CA4"/>
    <mergeCell ref="CB3:CB4"/>
    <mergeCell ref="CC3:CC4"/>
    <mergeCell ref="CD3:CD4"/>
    <mergeCell ref="CE3:CE4"/>
    <mergeCell ref="CF3:CF4"/>
    <mergeCell ref="CG3:CG4"/>
    <mergeCell ref="CH3:CH4"/>
    <mergeCell ref="CI3:CI4"/>
    <mergeCell ref="CJ3:CJ4"/>
    <mergeCell ref="CK3:CK4"/>
    <mergeCell ref="CL3:CL4"/>
    <mergeCell ref="CM3:CM4"/>
    <mergeCell ref="CN3:CN4"/>
    <mergeCell ref="CO3:CO4"/>
    <mergeCell ref="CP3:CP4"/>
    <mergeCell ref="CQ3:CQ4"/>
    <mergeCell ref="CR3:CR4"/>
    <mergeCell ref="CS3:CS4"/>
    <mergeCell ref="CT3:CT4"/>
    <mergeCell ref="CU3:CU4"/>
    <mergeCell ref="CV3:CV4"/>
    <mergeCell ref="CW3:CW4"/>
    <mergeCell ref="CX3:CX4"/>
    <mergeCell ref="CY3:CY4"/>
    <mergeCell ref="CZ3:CZ4"/>
    <mergeCell ref="DA3:DA4"/>
    <mergeCell ref="DB3:DB4"/>
    <mergeCell ref="DC3:DC4"/>
    <mergeCell ref="DD3:DD4"/>
    <mergeCell ref="DE3:DE4"/>
    <mergeCell ref="DF3:DF4"/>
    <mergeCell ref="DG3:DG4"/>
    <mergeCell ref="DH3:DH4"/>
    <mergeCell ref="DI3:DI4"/>
    <mergeCell ref="DJ3:DJ4"/>
    <mergeCell ref="DK3:DK4"/>
    <mergeCell ref="DL3:DL4"/>
    <mergeCell ref="DM3:DM4"/>
    <mergeCell ref="DN3:DN4"/>
    <mergeCell ref="DO3:DO4"/>
    <mergeCell ref="DP3:DP4"/>
    <mergeCell ref="DQ3:DQ4"/>
    <mergeCell ref="DR3:DR4"/>
    <mergeCell ref="DS3:DS4"/>
    <mergeCell ref="DT3:DT4"/>
    <mergeCell ref="DU3:DU4"/>
    <mergeCell ref="DV3:DV4"/>
    <mergeCell ref="DW3:DW4"/>
    <mergeCell ref="DX3:DX4"/>
    <mergeCell ref="DY3:DY4"/>
    <mergeCell ref="DZ3:DZ4"/>
    <mergeCell ref="EA3:EA4"/>
    <mergeCell ref="EB3:EB4"/>
    <mergeCell ref="EC3:EC4"/>
    <mergeCell ref="ED3:ED4"/>
    <mergeCell ref="EE3:EE4"/>
    <mergeCell ref="EF3:EF4"/>
    <mergeCell ref="EG3:EG4"/>
    <mergeCell ref="EH3:EH4"/>
    <mergeCell ref="EI3:EI4"/>
    <mergeCell ref="EJ3:EJ4"/>
    <mergeCell ref="EK3:EK4"/>
    <mergeCell ref="EL3:EL4"/>
    <mergeCell ref="EM3:EM4"/>
    <mergeCell ref="EN3:EN4"/>
    <mergeCell ref="EO3:EO4"/>
    <mergeCell ref="EP3:EP4"/>
    <mergeCell ref="EQ3:EQ4"/>
    <mergeCell ref="ER3:ER4"/>
    <mergeCell ref="ES3:ES4"/>
    <mergeCell ref="ET3:ET4"/>
    <mergeCell ref="EU3:EU4"/>
    <mergeCell ref="EV3:EV4"/>
    <mergeCell ref="EW3:EW4"/>
    <mergeCell ref="EX3:EX4"/>
    <mergeCell ref="EY3:EY4"/>
    <mergeCell ref="EZ3:EZ4"/>
    <mergeCell ref="FA3:FA4"/>
    <mergeCell ref="FB3:FB4"/>
    <mergeCell ref="FC3:FC4"/>
    <mergeCell ref="FD3:FD4"/>
    <mergeCell ref="FE3:FE4"/>
    <mergeCell ref="FF3:FF4"/>
    <mergeCell ref="FG3:FG4"/>
    <mergeCell ref="FH3:FH4"/>
    <mergeCell ref="FI3:FI4"/>
    <mergeCell ref="FJ3:FJ4"/>
    <mergeCell ref="FK3:FK4"/>
    <mergeCell ref="FL3:FL4"/>
    <mergeCell ref="FM3:FM4"/>
    <mergeCell ref="FN3:FN4"/>
    <mergeCell ref="FO3:FO4"/>
    <mergeCell ref="FP3:FP4"/>
    <mergeCell ref="FQ3:FQ4"/>
    <mergeCell ref="FR3:FR4"/>
    <mergeCell ref="FS3:FS4"/>
    <mergeCell ref="FT3:FT4"/>
    <mergeCell ref="FU3:FU4"/>
    <mergeCell ref="FV3:FV4"/>
    <mergeCell ref="FW3:FW4"/>
    <mergeCell ref="FX3:FX4"/>
    <mergeCell ref="FY3:FY4"/>
    <mergeCell ref="FZ3:FZ4"/>
    <mergeCell ref="GA3:GA4"/>
    <mergeCell ref="GB3:GB4"/>
    <mergeCell ref="GC3:GC4"/>
    <mergeCell ref="GD3:GD4"/>
    <mergeCell ref="GE3:GE4"/>
    <mergeCell ref="GF3:GF4"/>
    <mergeCell ref="GG3:GG4"/>
    <mergeCell ref="GH3:GH4"/>
    <mergeCell ref="GI3:GI4"/>
    <mergeCell ref="GJ3:GJ4"/>
    <mergeCell ref="GK3:GK4"/>
    <mergeCell ref="GL3:GL4"/>
    <mergeCell ref="GM3:GM4"/>
    <mergeCell ref="GN3:GN4"/>
    <mergeCell ref="GO3:GO4"/>
    <mergeCell ref="GP3:GP4"/>
    <mergeCell ref="GQ3:GQ4"/>
    <mergeCell ref="GR3:GR4"/>
    <mergeCell ref="GS3:GS4"/>
    <mergeCell ref="GT3:GT4"/>
    <mergeCell ref="GU3:GU4"/>
    <mergeCell ref="GV3:GV4"/>
    <mergeCell ref="B6:B7"/>
    <mergeCell ref="C6:H7"/>
    <mergeCell ref="I6:N7"/>
    <mergeCell ref="O6:T7"/>
    <mergeCell ref="U6:Z7"/>
    <mergeCell ref="AA6:AF7"/>
    <mergeCell ref="AG6:AL7"/>
    <mergeCell ref="AM6:AR7"/>
    <mergeCell ref="AS6:AX7"/>
    <mergeCell ref="AY6:BD7"/>
    <mergeCell ref="BE6:BJ7"/>
    <mergeCell ref="BK6:BP7"/>
    <mergeCell ref="BQ6:BV7"/>
    <mergeCell ref="BW6:CB7"/>
    <mergeCell ref="CC6:CI7"/>
    <mergeCell ref="CJ6:CP7"/>
    <mergeCell ref="CQ6:CV7"/>
    <mergeCell ref="CW6:DB7"/>
    <mergeCell ref="DC6:DH7"/>
    <mergeCell ref="DI6:DN7"/>
    <mergeCell ref="DO6:DT7"/>
    <mergeCell ref="DU6:DZ7"/>
    <mergeCell ref="EA6:EF7"/>
    <mergeCell ref="EG6:EL7"/>
    <mergeCell ref="EM6:ER7"/>
    <mergeCell ref="ES6:EX7"/>
    <mergeCell ref="EY6:FE7"/>
    <mergeCell ref="FF6:FL7"/>
    <mergeCell ref="FM6:FR7"/>
    <mergeCell ref="FS6:FX7"/>
    <mergeCell ref="FY6:GD7"/>
    <mergeCell ref="GE6:GJ7"/>
    <mergeCell ref="GK6:GP7"/>
    <mergeCell ref="GQ6:GV7"/>
    <mergeCell ref="A8:B8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M8:BM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B8:CB9"/>
    <mergeCell ref="CC8:CC9"/>
    <mergeCell ref="CD8:CD9"/>
    <mergeCell ref="CE8:CE9"/>
    <mergeCell ref="CF8:CF9"/>
    <mergeCell ref="CG8:CG9"/>
    <mergeCell ref="CH8:CH9"/>
    <mergeCell ref="CI8:CI9"/>
    <mergeCell ref="CJ8:CJ9"/>
    <mergeCell ref="CK8:CK9"/>
    <mergeCell ref="CL8:CL9"/>
    <mergeCell ref="CM8:CM9"/>
    <mergeCell ref="CN8:CN9"/>
    <mergeCell ref="CO8:CO9"/>
    <mergeCell ref="CP8:CP9"/>
    <mergeCell ref="CQ8:CQ9"/>
    <mergeCell ref="CR8:CR9"/>
    <mergeCell ref="CS8:CS9"/>
    <mergeCell ref="CT8:CT9"/>
    <mergeCell ref="CU8:CU9"/>
    <mergeCell ref="CV8:CV9"/>
    <mergeCell ref="CW8:CW9"/>
    <mergeCell ref="CX8:CX9"/>
    <mergeCell ref="CY8:CY9"/>
    <mergeCell ref="CZ8:CZ9"/>
    <mergeCell ref="DA8:DA9"/>
    <mergeCell ref="DB8:DB9"/>
    <mergeCell ref="DC8:DC9"/>
    <mergeCell ref="DD8:DD9"/>
    <mergeCell ref="DE8:DE9"/>
    <mergeCell ref="DF8:DF9"/>
    <mergeCell ref="DG8:DG9"/>
    <mergeCell ref="DH8:DH9"/>
    <mergeCell ref="DI8:DI9"/>
    <mergeCell ref="DJ8:DJ9"/>
    <mergeCell ref="DK8:DK9"/>
    <mergeCell ref="DL8:DL9"/>
    <mergeCell ref="DM8:DM9"/>
    <mergeCell ref="DN8:DN9"/>
    <mergeCell ref="DO8:DO9"/>
    <mergeCell ref="DP8:DP9"/>
    <mergeCell ref="DQ8:DQ9"/>
    <mergeCell ref="DR8:DR9"/>
    <mergeCell ref="DS8:DS9"/>
    <mergeCell ref="DT8:DT9"/>
    <mergeCell ref="DU8:DU9"/>
    <mergeCell ref="DV8:DV9"/>
    <mergeCell ref="DW8:DW9"/>
    <mergeCell ref="DX8:DX9"/>
    <mergeCell ref="DY8:DY9"/>
    <mergeCell ref="DZ8:DZ9"/>
    <mergeCell ref="EA8:EA9"/>
    <mergeCell ref="EB8:EB9"/>
    <mergeCell ref="EC8:EC9"/>
    <mergeCell ref="ED8:ED9"/>
    <mergeCell ref="EE8:EE9"/>
    <mergeCell ref="EF8:EF9"/>
    <mergeCell ref="EG8:EG9"/>
    <mergeCell ref="EH8:EH9"/>
    <mergeCell ref="EI8:EI9"/>
    <mergeCell ref="EJ8:EJ9"/>
    <mergeCell ref="EK8:EK9"/>
    <mergeCell ref="EL8:EL9"/>
    <mergeCell ref="EM8:EM9"/>
    <mergeCell ref="EN8:EN9"/>
    <mergeCell ref="EO8:EO9"/>
    <mergeCell ref="EP8:EP9"/>
    <mergeCell ref="EQ8:EQ9"/>
    <mergeCell ref="ER8:ER9"/>
    <mergeCell ref="ES8:ES9"/>
    <mergeCell ref="ET8:ET9"/>
    <mergeCell ref="EU8:EU9"/>
    <mergeCell ref="EV8:EV9"/>
    <mergeCell ref="EW8:EW9"/>
    <mergeCell ref="EX8:EX9"/>
    <mergeCell ref="EY8:EY9"/>
    <mergeCell ref="EZ8:EZ9"/>
    <mergeCell ref="FA8:FA9"/>
    <mergeCell ref="FB8:FB9"/>
    <mergeCell ref="FC8:FC9"/>
    <mergeCell ref="FD8:FD9"/>
    <mergeCell ref="FE8:FE9"/>
    <mergeCell ref="FF8:FF9"/>
    <mergeCell ref="FG8:FG9"/>
    <mergeCell ref="FH8:FH9"/>
    <mergeCell ref="FI8:FI9"/>
    <mergeCell ref="FJ8:FJ9"/>
    <mergeCell ref="FK8:FK9"/>
    <mergeCell ref="FL8:FL9"/>
    <mergeCell ref="FM8:FM9"/>
    <mergeCell ref="FN8:FN9"/>
    <mergeCell ref="FO8:FO9"/>
    <mergeCell ref="FP8:FP9"/>
    <mergeCell ref="FQ8:FQ9"/>
    <mergeCell ref="FR8:FR9"/>
    <mergeCell ref="FS8:FS9"/>
    <mergeCell ref="FT8:FT9"/>
    <mergeCell ref="FU8:FU9"/>
    <mergeCell ref="FV8:FV9"/>
    <mergeCell ref="FW8:FW9"/>
    <mergeCell ref="FX8:FX9"/>
    <mergeCell ref="FY8:FY9"/>
    <mergeCell ref="FZ8:FZ9"/>
    <mergeCell ref="GA8:GA9"/>
    <mergeCell ref="GB8:GB9"/>
    <mergeCell ref="GC8:GC9"/>
    <mergeCell ref="GD8:GD9"/>
    <mergeCell ref="GE8:GE9"/>
    <mergeCell ref="GF8:GF9"/>
    <mergeCell ref="GG8:GG9"/>
    <mergeCell ref="GH8:GH9"/>
    <mergeCell ref="GI8:GI9"/>
    <mergeCell ref="GJ8:GJ9"/>
    <mergeCell ref="GK8:GK9"/>
    <mergeCell ref="GL8:GL9"/>
    <mergeCell ref="GM8:GM9"/>
    <mergeCell ref="GN8:GN9"/>
    <mergeCell ref="GO8:GO9"/>
    <mergeCell ref="GP8:GP9"/>
    <mergeCell ref="GQ8:GQ9"/>
    <mergeCell ref="GR8:GR9"/>
    <mergeCell ref="GS8:GS9"/>
    <mergeCell ref="GT8:GT9"/>
    <mergeCell ref="GU8:GU9"/>
    <mergeCell ref="GV8:GV9"/>
    <mergeCell ref="A9:B9"/>
    <mergeCell ref="A10:A11"/>
    <mergeCell ref="A12:A14"/>
    <mergeCell ref="C14:H14"/>
    <mergeCell ref="I14:N14"/>
    <mergeCell ref="O14:T14"/>
    <mergeCell ref="U14:Z14"/>
    <mergeCell ref="AA14:AF14"/>
    <mergeCell ref="AG14:AL14"/>
    <mergeCell ref="AM14:AR14"/>
    <mergeCell ref="AS14:AX14"/>
    <mergeCell ref="AY14:BD14"/>
    <mergeCell ref="BE14:BJ14"/>
    <mergeCell ref="BK14:BP14"/>
    <mergeCell ref="BQ14:BV14"/>
    <mergeCell ref="BW14:CB14"/>
    <mergeCell ref="CC14:CI14"/>
    <mergeCell ref="CJ14:CP14"/>
    <mergeCell ref="CQ14:CV14"/>
    <mergeCell ref="CW14:DB14"/>
    <mergeCell ref="DC14:DH14"/>
    <mergeCell ref="DI14:DN14"/>
    <mergeCell ref="DO14:DT14"/>
    <mergeCell ref="DU14:DZ14"/>
    <mergeCell ref="EA14:EF14"/>
    <mergeCell ref="EG14:EL14"/>
    <mergeCell ref="EM14:ER14"/>
    <mergeCell ref="ES14:EX14"/>
    <mergeCell ref="EY14:FE14"/>
    <mergeCell ref="FF14:FL14"/>
    <mergeCell ref="FM14:FR14"/>
    <mergeCell ref="FS14:FX14"/>
    <mergeCell ref="FY14:GD14"/>
    <mergeCell ref="GE14:GJ14"/>
    <mergeCell ref="GK14:GP14"/>
    <mergeCell ref="GQ14:GV14"/>
    <mergeCell ref="A15:B15"/>
    <mergeCell ref="A16:A17"/>
    <mergeCell ref="B16:B17"/>
    <mergeCell ref="A18:A19"/>
    <mergeCell ref="B18:B19"/>
    <mergeCell ref="A23:B23"/>
    <mergeCell ref="AS23:BK23"/>
    <mergeCell ref="A24:B24"/>
    <mergeCell ref="AS24:BK24"/>
    <mergeCell ref="A25:B25"/>
    <mergeCell ref="AS25:BK25"/>
    <mergeCell ref="A26:B26"/>
    <mergeCell ref="AS26:BK26"/>
    <mergeCell ref="A27:B27"/>
    <mergeCell ref="AS27:BK27"/>
    <mergeCell ref="A28:B28"/>
    <mergeCell ref="A29:B29"/>
    <mergeCell ref="AS29:BK29"/>
    <mergeCell ref="A30:B30"/>
    <mergeCell ref="AS30:BK30"/>
    <mergeCell ref="A31:B31"/>
    <mergeCell ref="AS31:BK31"/>
    <mergeCell ref="A32:B32"/>
    <mergeCell ref="AS32:BK32"/>
    <mergeCell ref="A33:B33"/>
    <mergeCell ref="AS33:BK33"/>
    <mergeCell ref="A34:B34"/>
    <mergeCell ref="AS34:BK34"/>
    <mergeCell ref="A35:B35"/>
    <mergeCell ref="AS35:BK35"/>
    <mergeCell ref="A36:B36"/>
    <mergeCell ref="AS36:BK36"/>
    <mergeCell ref="A37:B37"/>
    <mergeCell ref="AS37:BK37"/>
    <mergeCell ref="A38:B38"/>
    <mergeCell ref="AS38:BK38"/>
    <mergeCell ref="A39:B39"/>
    <mergeCell ref="AS39:BK39"/>
    <mergeCell ref="A40:B40"/>
    <mergeCell ref="AS40:BK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</mergeCells>
  <conditionalFormatting sqref="C8:GV9">
    <cfRule type="cellIs" priority="2" operator="greaterThan" aboveAverage="0" equalAverage="0" bottom="0" percent="0" rank="0" text="" dxfId="0">
      <formula>10</formula>
    </cfRule>
  </conditionalFormatting>
  <conditionalFormatting sqref="C5:GV5">
    <cfRule type="cellIs" priority="3" operator="lessThan" aboveAverage="0" equalAverage="0" bottom="0" percent="0" rank="0" text="" dxfId="0">
      <formula>5</formula>
    </cfRule>
  </conditionalFormatting>
  <conditionalFormatting sqref="C5:GV5">
    <cfRule type="cellIs" priority="4" operator="greaterThan" aboveAverage="0" equalAverage="0" bottom="0" percent="0" rank="0" text="" dxfId="0">
      <formula>10</formula>
    </cfRule>
  </conditionalFormatting>
  <conditionalFormatting sqref="C12:GV14">
    <cfRule type="cellIs" priority="5" operator="greaterThan" aboveAverage="0" equalAverage="0" bottom="0" percent="0" rank="0" text="" dxfId="1">
      <formula>10</formula>
    </cfRule>
  </conditionalFormatting>
  <conditionalFormatting sqref="C10:GV11">
    <cfRule type="cellIs" priority="6" operator="greaterThan" aboveAverage="0" equalAverage="0" bottom="0" percent="0" rank="0" text="" dxfId="1">
      <formula>10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tabColor rgb="FFB4A7D6"/>
    <pageSetUpPr fitToPage="false"/>
  </sheetPr>
  <dimension ref="A1:HC6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6" topLeftCell="D7" activePane="bottomRight" state="frozen"/>
      <selection pane="topLeft" activeCell="A1" activeCellId="0" sqref="A1"/>
      <selection pane="topRight" activeCell="D1" activeCellId="0" sqref="D1"/>
      <selection pane="bottomLeft" activeCell="A7" activeCellId="0" sqref="A7"/>
      <selection pane="bottomRight" activeCell="D7" activeCellId="0" sqref="D7"/>
    </sheetView>
  </sheetViews>
  <sheetFormatPr defaultRowHeight="15.75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5.86"/>
    <col collapsed="false" customWidth="true" hidden="false" outlineLevel="0" max="3" min="3" style="0" width="43.43"/>
    <col collapsed="false" customWidth="true" hidden="false" outlineLevel="0" max="15" min="4" style="0" width="12.43"/>
    <col collapsed="false" customWidth="true" hidden="false" outlineLevel="0" max="16" min="16" style="0" width="13.01"/>
    <col collapsed="false" customWidth="true" hidden="false" outlineLevel="0" max="17" min="17" style="0" width="12.43"/>
    <col collapsed="false" customWidth="true" hidden="true" outlineLevel="0" max="33" min="18" style="0" width="12.43"/>
    <col collapsed="false" customWidth="true" hidden="false" outlineLevel="0" max="35" min="34" style="0" width="12.43"/>
    <col collapsed="false" customWidth="true" hidden="false" outlineLevel="0" max="36" min="36" style="0" width="13.7"/>
    <col collapsed="false" customWidth="true" hidden="false" outlineLevel="0" max="37" min="37" style="0" width="14.43"/>
    <col collapsed="false" customWidth="true" hidden="false" outlineLevel="0" max="38" min="38" style="0" width="12.43"/>
    <col collapsed="false" customWidth="true" hidden="true" outlineLevel="0" max="45" min="39" style="0" width="12.43"/>
    <col collapsed="false" customWidth="true" hidden="false" outlineLevel="0" max="46" min="46" style="0" width="12.43"/>
    <col collapsed="false" customWidth="true" hidden="false" outlineLevel="0" max="47" min="47" style="0" width="13.43"/>
    <col collapsed="false" customWidth="true" hidden="false" outlineLevel="0" max="48" min="48" style="0" width="12.43"/>
    <col collapsed="false" customWidth="true" hidden="true" outlineLevel="0" max="58" min="49" style="0" width="12.43"/>
    <col collapsed="false" customWidth="true" hidden="true" outlineLevel="0" max="59" min="59" style="0" width="14.57"/>
    <col collapsed="false" customWidth="true" hidden="true" outlineLevel="0" max="63" min="60" style="0" width="12.43"/>
    <col collapsed="false" customWidth="true" hidden="false" outlineLevel="0" max="64" min="64" style="0" width="15"/>
    <col collapsed="false" customWidth="true" hidden="false" outlineLevel="0" max="68" min="65" style="0" width="12.43"/>
    <col collapsed="false" customWidth="true" hidden="true" outlineLevel="0" max="69" min="69" style="0" width="12.43"/>
    <col collapsed="false" customWidth="true" hidden="false" outlineLevel="0" max="70" min="70" style="0" width="12.43"/>
    <col collapsed="false" customWidth="true" hidden="true" outlineLevel="0" max="75" min="71" style="0" width="12.43"/>
    <col collapsed="false" customWidth="true" hidden="false" outlineLevel="0" max="76" min="76" style="0" width="13.43"/>
    <col collapsed="false" customWidth="true" hidden="false" outlineLevel="0" max="81" min="77" style="0" width="12.43"/>
    <col collapsed="false" customWidth="true" hidden="true" outlineLevel="0" max="85" min="82" style="0" width="12.43"/>
    <col collapsed="false" customWidth="true" hidden="true" outlineLevel="0" max="86" min="86" style="0" width="15.87"/>
    <col collapsed="false" customWidth="true" hidden="true" outlineLevel="0" max="87" min="87" style="0" width="12.43"/>
    <col collapsed="false" customWidth="true" hidden="true" outlineLevel="0" max="88" min="88" style="0" width="14.14"/>
    <col collapsed="false" customWidth="true" hidden="true" outlineLevel="0" max="89" min="89" style="0" width="13.14"/>
    <col collapsed="false" customWidth="true" hidden="true" outlineLevel="0" max="92" min="90" style="0" width="12.43"/>
    <col collapsed="false" customWidth="true" hidden="true" outlineLevel="0" max="93" min="93" style="0" width="13.86"/>
    <col collapsed="false" customWidth="true" hidden="true" outlineLevel="0" max="101" min="94" style="0" width="12.43"/>
    <col collapsed="false" customWidth="true" hidden="false" outlineLevel="0" max="102" min="102" style="0" width="11.71"/>
    <col collapsed="false" customWidth="true" hidden="false" outlineLevel="0" max="103" min="103" style="0" width="12.43"/>
    <col collapsed="false" customWidth="true" hidden="true" outlineLevel="0" max="113" min="104" style="0" width="12.43"/>
    <col collapsed="false" customWidth="true" hidden="false" outlineLevel="0" max="114" min="114" style="0" width="13.14"/>
    <col collapsed="false" customWidth="true" hidden="false" outlineLevel="0" max="115" min="115" style="0" width="12.43"/>
    <col collapsed="false" customWidth="true" hidden="true" outlineLevel="0" max="127" min="116" style="0" width="12.43"/>
    <col collapsed="false" customWidth="true" hidden="true" outlineLevel="0" max="128" min="128" style="0" width="13.57"/>
    <col collapsed="false" customWidth="true" hidden="true" outlineLevel="0" max="131" min="129" style="0" width="12.43"/>
    <col collapsed="false" customWidth="true" hidden="false" outlineLevel="0" max="134" min="132" style="0" width="12.43"/>
    <col collapsed="false" customWidth="true" hidden="true" outlineLevel="0" max="137" min="135" style="0" width="12.43"/>
    <col collapsed="false" customWidth="true" hidden="false" outlineLevel="0" max="138" min="138" style="0" width="12.43"/>
    <col collapsed="false" customWidth="true" hidden="false" outlineLevel="0" max="139" min="139" style="0" width="13.86"/>
    <col collapsed="false" customWidth="true" hidden="false" outlineLevel="0" max="141" min="140" style="0" width="12.43"/>
    <col collapsed="false" customWidth="true" hidden="true" outlineLevel="0" max="143" min="142" style="0" width="12.43"/>
    <col collapsed="false" customWidth="true" hidden="false" outlineLevel="0" max="145" min="144" style="0" width="12.43"/>
    <col collapsed="false" customWidth="true" hidden="true" outlineLevel="0" max="155" min="146" style="0" width="12.43"/>
    <col collapsed="false" customWidth="true" hidden="false" outlineLevel="0" max="156" min="156" style="0" width="12.43"/>
    <col collapsed="false" customWidth="true" hidden="false" outlineLevel="0" max="157" min="157" style="0" width="14.14"/>
    <col collapsed="false" customWidth="true" hidden="false" outlineLevel="0" max="158" min="158" style="0" width="13.43"/>
    <col collapsed="false" customWidth="true" hidden="false" outlineLevel="0" max="159" min="159" style="0" width="12.43"/>
    <col collapsed="false" customWidth="true" hidden="true" outlineLevel="0" max="162" min="160" style="0" width="12.43"/>
    <col collapsed="false" customWidth="true" hidden="true" outlineLevel="0" max="163" min="163" style="0" width="13.14"/>
    <col collapsed="false" customWidth="true" hidden="true" outlineLevel="0" max="175" min="164" style="0" width="12.43"/>
    <col collapsed="false" customWidth="true" hidden="false" outlineLevel="0" max="179" min="176" style="0" width="12.43"/>
    <col collapsed="false" customWidth="true" hidden="true" outlineLevel="0" max="199" min="180" style="0" width="12.43"/>
    <col collapsed="false" customWidth="true" hidden="false" outlineLevel="0" max="200" min="200" style="0" width="12.43"/>
    <col collapsed="false" customWidth="true" hidden="true" outlineLevel="0" max="211" min="201" style="0" width="12.43"/>
    <col collapsed="false" customWidth="true" hidden="false" outlineLevel="0" max="1025" min="212" style="0" width="14.43"/>
  </cols>
  <sheetData>
    <row r="1" customFormat="false" ht="15.75" hidden="false" customHeight="true" outlineLevel="0" collapsed="false">
      <c r="A1" s="934" t="s">
        <v>553</v>
      </c>
      <c r="B1" s="935"/>
      <c r="C1" s="936" t="s">
        <v>537</v>
      </c>
      <c r="D1" s="937" t="n">
        <f aca="false">'Memòria Històrica'!C2</f>
        <v>0</v>
      </c>
      <c r="E1" s="937"/>
      <c r="F1" s="937"/>
      <c r="G1" s="937"/>
      <c r="H1" s="937"/>
      <c r="I1" s="937"/>
      <c r="J1" s="937" t="n">
        <f aca="false">'Memòria Històrica'!I2</f>
        <v>0</v>
      </c>
      <c r="K1" s="937"/>
      <c r="L1" s="937"/>
      <c r="M1" s="937"/>
      <c r="N1" s="937"/>
      <c r="O1" s="937"/>
      <c r="P1" s="937" t="n">
        <f aca="false">'Memòria Històrica'!O2</f>
        <v>0</v>
      </c>
      <c r="Q1" s="937"/>
      <c r="R1" s="937"/>
      <c r="S1" s="937"/>
      <c r="T1" s="937"/>
      <c r="U1" s="937"/>
      <c r="V1" s="937" t="n">
        <f aca="false">'Memòria Històrica'!U2</f>
        <v>0</v>
      </c>
      <c r="W1" s="937"/>
      <c r="X1" s="937"/>
      <c r="Y1" s="937"/>
      <c r="Z1" s="937"/>
      <c r="AA1" s="937"/>
      <c r="AB1" s="937" t="n">
        <f aca="false">'Memòria Històrica'!AA2</f>
        <v>0</v>
      </c>
      <c r="AC1" s="937"/>
      <c r="AD1" s="937"/>
      <c r="AE1" s="937"/>
      <c r="AF1" s="937"/>
      <c r="AG1" s="937"/>
      <c r="AH1" s="937" t="n">
        <f aca="false">'Memòria Històrica'!AG2</f>
        <v>0</v>
      </c>
      <c r="AI1" s="937"/>
      <c r="AJ1" s="937"/>
      <c r="AK1" s="937"/>
      <c r="AL1" s="937"/>
      <c r="AM1" s="937"/>
      <c r="AN1" s="937" t="n">
        <f aca="false">'Memòria Històrica'!AM2</f>
        <v>0</v>
      </c>
      <c r="AO1" s="937"/>
      <c r="AP1" s="937"/>
      <c r="AQ1" s="937"/>
      <c r="AR1" s="937"/>
      <c r="AS1" s="937"/>
      <c r="AT1" s="937" t="n">
        <f aca="false">'Memòria Històrica'!AS2</f>
        <v>0</v>
      </c>
      <c r="AU1" s="937"/>
      <c r="AV1" s="937"/>
      <c r="AW1" s="937"/>
      <c r="AX1" s="937"/>
      <c r="AY1" s="937"/>
      <c r="AZ1" s="937" t="n">
        <f aca="false">'Memòria Històrica'!AY2</f>
        <v>0</v>
      </c>
      <c r="BA1" s="937"/>
      <c r="BB1" s="937"/>
      <c r="BC1" s="937"/>
      <c r="BD1" s="937"/>
      <c r="BE1" s="937"/>
      <c r="BF1" s="937" t="n">
        <f aca="false">'Memòria Històrica'!BE2</f>
        <v>0</v>
      </c>
      <c r="BG1" s="937"/>
      <c r="BH1" s="937"/>
      <c r="BI1" s="937"/>
      <c r="BJ1" s="937"/>
      <c r="BK1" s="937"/>
      <c r="BL1" s="937" t="n">
        <f aca="false">'Memòria Històrica'!BK2</f>
        <v>0</v>
      </c>
      <c r="BM1" s="937"/>
      <c r="BN1" s="937"/>
      <c r="BO1" s="937"/>
      <c r="BP1" s="937"/>
      <c r="BQ1" s="937"/>
      <c r="BR1" s="937" t="n">
        <f aca="false">'Memòria Històrica'!BQ2</f>
        <v>0</v>
      </c>
      <c r="BS1" s="937"/>
      <c r="BT1" s="937"/>
      <c r="BU1" s="937"/>
      <c r="BV1" s="937"/>
      <c r="BW1" s="937"/>
      <c r="BX1" s="937" t="n">
        <f aca="false">'Memòria Històrica'!BW2</f>
        <v>0</v>
      </c>
      <c r="BY1" s="937"/>
      <c r="BZ1" s="937"/>
      <c r="CA1" s="937"/>
      <c r="CB1" s="937"/>
      <c r="CC1" s="937"/>
      <c r="CD1" s="937" t="n">
        <f aca="false">'Memòria Històrica'!CC2</f>
        <v>0</v>
      </c>
      <c r="CE1" s="937"/>
      <c r="CF1" s="937"/>
      <c r="CG1" s="937"/>
      <c r="CH1" s="937"/>
      <c r="CI1" s="937"/>
      <c r="CJ1" s="937"/>
      <c r="CK1" s="937" t="n">
        <f aca="false">'Memòria Històrica'!CJ2</f>
        <v>0</v>
      </c>
      <c r="CL1" s="937"/>
      <c r="CM1" s="937"/>
      <c r="CN1" s="937"/>
      <c r="CO1" s="937"/>
      <c r="CP1" s="937"/>
      <c r="CQ1" s="937"/>
      <c r="CR1" s="937" t="n">
        <f aca="false">'Memòria Històrica'!CQ2</f>
        <v>0</v>
      </c>
      <c r="CS1" s="937"/>
      <c r="CT1" s="937"/>
      <c r="CU1" s="937"/>
      <c r="CV1" s="937"/>
      <c r="CW1" s="937"/>
      <c r="CX1" s="937" t="n">
        <f aca="false">'Memòria Històrica'!CW2</f>
        <v>0</v>
      </c>
      <c r="CY1" s="937"/>
      <c r="CZ1" s="937"/>
      <c r="DA1" s="937"/>
      <c r="DB1" s="937"/>
      <c r="DC1" s="937"/>
      <c r="DD1" s="937" t="n">
        <f aca="false">'Memòria Històrica'!DC2</f>
        <v>0</v>
      </c>
      <c r="DE1" s="937"/>
      <c r="DF1" s="937"/>
      <c r="DG1" s="937"/>
      <c r="DH1" s="937"/>
      <c r="DI1" s="937"/>
      <c r="DJ1" s="937" t="n">
        <f aca="false">'Memòria Històrica'!DI2</f>
        <v>0</v>
      </c>
      <c r="DK1" s="937"/>
      <c r="DL1" s="937"/>
      <c r="DM1" s="937"/>
      <c r="DN1" s="937"/>
      <c r="DO1" s="937"/>
      <c r="DP1" s="937" t="n">
        <f aca="false">'Memòria Històrica'!DO2</f>
        <v>0</v>
      </c>
      <c r="DQ1" s="937"/>
      <c r="DR1" s="937"/>
      <c r="DS1" s="937"/>
      <c r="DT1" s="937"/>
      <c r="DU1" s="937"/>
      <c r="DV1" s="937" t="n">
        <f aca="false">'Memòria Històrica'!DU2</f>
        <v>0</v>
      </c>
      <c r="DW1" s="937"/>
      <c r="DX1" s="937"/>
      <c r="DY1" s="937"/>
      <c r="DZ1" s="937"/>
      <c r="EA1" s="937"/>
      <c r="EB1" s="937" t="n">
        <f aca="false">'Memòria Històrica'!EA2</f>
        <v>0</v>
      </c>
      <c r="EC1" s="937"/>
      <c r="ED1" s="937"/>
      <c r="EE1" s="937"/>
      <c r="EF1" s="937"/>
      <c r="EG1" s="937"/>
      <c r="EH1" s="937" t="n">
        <f aca="false">'Memòria Històrica'!EG2</f>
        <v>0</v>
      </c>
      <c r="EI1" s="937"/>
      <c r="EJ1" s="937"/>
      <c r="EK1" s="937"/>
      <c r="EL1" s="937"/>
      <c r="EM1" s="937"/>
      <c r="EN1" s="937" t="n">
        <f aca="false">'Memòria Històrica'!EM2</f>
        <v>0</v>
      </c>
      <c r="EO1" s="937"/>
      <c r="EP1" s="937"/>
      <c r="EQ1" s="937"/>
      <c r="ER1" s="937"/>
      <c r="ES1" s="937"/>
      <c r="ET1" s="937" t="n">
        <f aca="false">'Memòria Històrica'!ES2</f>
        <v>0</v>
      </c>
      <c r="EU1" s="937"/>
      <c r="EV1" s="937"/>
      <c r="EW1" s="937"/>
      <c r="EX1" s="937"/>
      <c r="EY1" s="937"/>
      <c r="EZ1" s="937" t="n">
        <f aca="false">'Memòria Històrica'!EY2</f>
        <v>0</v>
      </c>
      <c r="FA1" s="937"/>
      <c r="FB1" s="937"/>
      <c r="FC1" s="937"/>
      <c r="FD1" s="937"/>
      <c r="FE1" s="937"/>
      <c r="FF1" s="937"/>
      <c r="FG1" s="937" t="n">
        <f aca="false">'Memòria Històrica'!FF2</f>
        <v>0</v>
      </c>
      <c r="FH1" s="937"/>
      <c r="FI1" s="937"/>
      <c r="FJ1" s="937"/>
      <c r="FK1" s="937"/>
      <c r="FL1" s="937"/>
      <c r="FM1" s="937"/>
      <c r="FN1" s="937" t="n">
        <f aca="false">'Memòria Històrica'!FM2</f>
        <v>0</v>
      </c>
      <c r="FO1" s="937"/>
      <c r="FP1" s="937"/>
      <c r="FQ1" s="937"/>
      <c r="FR1" s="937"/>
      <c r="FS1" s="937"/>
      <c r="FT1" s="937" t="n">
        <f aca="false">'Memòria Històrica'!FS2</f>
        <v>0</v>
      </c>
      <c r="FU1" s="937"/>
      <c r="FV1" s="937"/>
      <c r="FW1" s="937"/>
      <c r="FX1" s="937"/>
      <c r="FY1" s="937"/>
      <c r="FZ1" s="937" t="n">
        <f aca="false">'Memòria Històrica'!FY2</f>
        <v>0</v>
      </c>
      <c r="GA1" s="937"/>
      <c r="GB1" s="937"/>
      <c r="GC1" s="937"/>
      <c r="GD1" s="937"/>
      <c r="GE1" s="937"/>
      <c r="GF1" s="937" t="n">
        <f aca="false">'Memòria Històrica'!GE2</f>
        <v>0</v>
      </c>
      <c r="GG1" s="937"/>
      <c r="GH1" s="937"/>
      <c r="GI1" s="937"/>
      <c r="GJ1" s="937"/>
      <c r="GK1" s="937"/>
      <c r="GL1" s="937" t="n">
        <f aca="false">'Memòria Històrica'!GK2</f>
        <v>0</v>
      </c>
      <c r="GM1" s="937"/>
      <c r="GN1" s="937"/>
      <c r="GO1" s="937"/>
      <c r="GP1" s="937"/>
      <c r="GQ1" s="937"/>
      <c r="GR1" s="937" t="n">
        <f aca="false">'Memòria Històrica'!GQ2</f>
        <v>0</v>
      </c>
      <c r="GS1" s="937"/>
      <c r="GT1" s="937"/>
      <c r="GU1" s="937"/>
      <c r="GV1" s="937"/>
      <c r="GW1" s="937"/>
      <c r="GX1" s="937"/>
      <c r="GY1" s="937"/>
      <c r="GZ1" s="937"/>
      <c r="HA1" s="937"/>
      <c r="HB1" s="937"/>
      <c r="HC1" s="937"/>
    </row>
    <row r="2" customFormat="false" ht="21.75" hidden="false" customHeight="true" outlineLevel="0" collapsed="false">
      <c r="A2" s="934"/>
      <c r="B2" s="938" t="s">
        <v>14</v>
      </c>
      <c r="C2" s="938"/>
      <c r="D2" s="939" t="n">
        <f aca="false">'Memòria Històrica'!C3</f>
        <v>0</v>
      </c>
      <c r="E2" s="940" t="n">
        <f aca="false">'Memòria Històrica'!D3</f>
        <v>0</v>
      </c>
      <c r="F2" s="941" t="n">
        <f aca="false">'Memòria Històrica'!E3</f>
        <v>0</v>
      </c>
      <c r="G2" s="942" t="n">
        <f aca="false">'Memòria Històrica'!F3</f>
        <v>0</v>
      </c>
      <c r="H2" s="941" t="n">
        <f aca="false">'Memòria Històrica'!G3</f>
        <v>0</v>
      </c>
      <c r="I2" s="943" t="n">
        <f aca="false">'Memòria Històrica'!H3</f>
        <v>0</v>
      </c>
      <c r="J2" s="944" t="n">
        <f aca="false">'Memòria Històrica'!I3</f>
        <v>0</v>
      </c>
      <c r="K2" s="819" t="n">
        <f aca="false">'Memòria Històrica'!J3</f>
        <v>0</v>
      </c>
      <c r="L2" s="945" t="n">
        <f aca="false">'Memòria Històrica'!K3</f>
        <v>0</v>
      </c>
      <c r="M2" s="946" t="n">
        <f aca="false">'Memòria Històrica'!L3</f>
        <v>0</v>
      </c>
      <c r="N2" s="945" t="n">
        <f aca="false">'Memòria Històrica'!M3</f>
        <v>0</v>
      </c>
      <c r="O2" s="947" t="n">
        <f aca="false">'Memòria Històrica'!N3</f>
        <v>0</v>
      </c>
      <c r="P2" s="944" t="n">
        <f aca="false">'Memòria Històrica'!O3</f>
        <v>0</v>
      </c>
      <c r="Q2" s="819" t="n">
        <f aca="false">'Memòria Històrica'!P3</f>
        <v>0</v>
      </c>
      <c r="R2" s="945" t="n">
        <f aca="false">'Memòria Històrica'!Q3</f>
        <v>0</v>
      </c>
      <c r="S2" s="946" t="n">
        <f aca="false">'Memòria Històrica'!R3</f>
        <v>0</v>
      </c>
      <c r="T2" s="945" t="n">
        <f aca="false">'Memòria Històrica'!S3</f>
        <v>0</v>
      </c>
      <c r="U2" s="947" t="n">
        <f aca="false">'Memòria Històrica'!T3</f>
        <v>0</v>
      </c>
      <c r="V2" s="944" t="n">
        <f aca="false">'Memòria Històrica'!U3</f>
        <v>0</v>
      </c>
      <c r="W2" s="819" t="n">
        <f aca="false">'Memòria Històrica'!V3</f>
        <v>0</v>
      </c>
      <c r="X2" s="945" t="n">
        <f aca="false">'Memòria Històrica'!W3</f>
        <v>0</v>
      </c>
      <c r="Y2" s="946" t="n">
        <f aca="false">'Memòria Històrica'!X3</f>
        <v>0</v>
      </c>
      <c r="Z2" s="945" t="n">
        <f aca="false">'Memòria Històrica'!Y3</f>
        <v>0</v>
      </c>
      <c r="AA2" s="947" t="n">
        <f aca="false">'Memòria Històrica'!Z3</f>
        <v>0</v>
      </c>
      <c r="AB2" s="944" t="n">
        <f aca="false">'Memòria Històrica'!AA3</f>
        <v>0</v>
      </c>
      <c r="AC2" s="819" t="n">
        <f aca="false">'Memòria Històrica'!AB3</f>
        <v>0</v>
      </c>
      <c r="AD2" s="945" t="n">
        <f aca="false">'Memòria Històrica'!AC3</f>
        <v>0</v>
      </c>
      <c r="AE2" s="946" t="n">
        <f aca="false">'Memòria Històrica'!AD3</f>
        <v>0</v>
      </c>
      <c r="AF2" s="945" t="n">
        <f aca="false">'Memòria Històrica'!AE3</f>
        <v>0</v>
      </c>
      <c r="AG2" s="947" t="n">
        <f aca="false">'Memòria Històrica'!AF3</f>
        <v>0</v>
      </c>
      <c r="AH2" s="944" t="n">
        <f aca="false">'Memòria Històrica'!AG3</f>
        <v>0</v>
      </c>
      <c r="AI2" s="819" t="n">
        <f aca="false">'Memòria Històrica'!AH3</f>
        <v>0</v>
      </c>
      <c r="AJ2" s="945" t="n">
        <f aca="false">'Memòria Històrica'!AI3</f>
        <v>0</v>
      </c>
      <c r="AK2" s="946" t="n">
        <f aca="false">'Memòria Històrica'!AJ3</f>
        <v>0</v>
      </c>
      <c r="AL2" s="945" t="n">
        <f aca="false">'Memòria Històrica'!AK3</f>
        <v>0</v>
      </c>
      <c r="AM2" s="947" t="n">
        <f aca="false">'Memòria Històrica'!AL3</f>
        <v>0</v>
      </c>
      <c r="AN2" s="944" t="n">
        <f aca="false">'Memòria Històrica'!AM3</f>
        <v>0</v>
      </c>
      <c r="AO2" s="819" t="n">
        <f aca="false">'Memòria Històrica'!AN3</f>
        <v>0</v>
      </c>
      <c r="AP2" s="945" t="n">
        <f aca="false">'Memòria Històrica'!AO3</f>
        <v>0</v>
      </c>
      <c r="AQ2" s="946" t="n">
        <f aca="false">'Memòria Històrica'!AP3</f>
        <v>0</v>
      </c>
      <c r="AR2" s="945" t="n">
        <f aca="false">'Memòria Històrica'!AQ3</f>
        <v>0</v>
      </c>
      <c r="AS2" s="947" t="n">
        <f aca="false">'Memòria Històrica'!AR3</f>
        <v>0</v>
      </c>
      <c r="AT2" s="944" t="n">
        <f aca="false">'Memòria Històrica'!AS3</f>
        <v>0</v>
      </c>
      <c r="AU2" s="819" t="n">
        <f aca="false">'Memòria Històrica'!AT3</f>
        <v>0</v>
      </c>
      <c r="AV2" s="945" t="n">
        <f aca="false">'Memòria Històrica'!AU3</f>
        <v>0</v>
      </c>
      <c r="AW2" s="946" t="n">
        <f aca="false">'Memòria Històrica'!AV3</f>
        <v>0</v>
      </c>
      <c r="AX2" s="945" t="n">
        <f aca="false">'Memòria Històrica'!AW3</f>
        <v>0</v>
      </c>
      <c r="AY2" s="947" t="n">
        <f aca="false">'Memòria Històrica'!AX3</f>
        <v>0</v>
      </c>
      <c r="AZ2" s="944" t="n">
        <f aca="false">'Memòria Històrica'!AY3</f>
        <v>0</v>
      </c>
      <c r="BA2" s="819" t="n">
        <f aca="false">'Memòria Històrica'!AZ3</f>
        <v>0</v>
      </c>
      <c r="BB2" s="945" t="n">
        <f aca="false">'Memòria Històrica'!BA3</f>
        <v>0</v>
      </c>
      <c r="BC2" s="946" t="n">
        <f aca="false">'Memòria Històrica'!BB3</f>
        <v>0</v>
      </c>
      <c r="BD2" s="945" t="n">
        <f aca="false">'Memòria Històrica'!BC3</f>
        <v>0</v>
      </c>
      <c r="BE2" s="947" t="n">
        <f aca="false">'Memòria Històrica'!BD3</f>
        <v>0</v>
      </c>
      <c r="BF2" s="944" t="n">
        <f aca="false">'Memòria Històrica'!BE3</f>
        <v>0</v>
      </c>
      <c r="BG2" s="819" t="n">
        <f aca="false">'Memòria Històrica'!BF3</f>
        <v>0</v>
      </c>
      <c r="BH2" s="945" t="n">
        <f aca="false">'Memòria Històrica'!BG3</f>
        <v>0</v>
      </c>
      <c r="BI2" s="946" t="n">
        <f aca="false">'Memòria Històrica'!BH3</f>
        <v>0</v>
      </c>
      <c r="BJ2" s="945" t="n">
        <f aca="false">'Memòria Històrica'!BI3</f>
        <v>0</v>
      </c>
      <c r="BK2" s="947" t="n">
        <f aca="false">'Memòria Històrica'!BJ3</f>
        <v>0</v>
      </c>
      <c r="BL2" s="944" t="n">
        <f aca="false">'Memòria Històrica'!BK3</f>
        <v>0</v>
      </c>
      <c r="BM2" s="819" t="n">
        <f aca="false">'Memòria Històrica'!BL3</f>
        <v>0</v>
      </c>
      <c r="BN2" s="945" t="n">
        <f aca="false">'Memòria Històrica'!BM3</f>
        <v>0</v>
      </c>
      <c r="BO2" s="946" t="n">
        <f aca="false">'Memòria Històrica'!BN3</f>
        <v>0</v>
      </c>
      <c r="BP2" s="945" t="n">
        <f aca="false">'Memòria Històrica'!BO3</f>
        <v>0</v>
      </c>
      <c r="BQ2" s="947" t="n">
        <f aca="false">'Memòria Històrica'!BP3</f>
        <v>0</v>
      </c>
      <c r="BR2" s="944" t="n">
        <f aca="false">'Memòria Històrica'!BQ3</f>
        <v>0</v>
      </c>
      <c r="BS2" s="819" t="n">
        <f aca="false">'Memòria Històrica'!BR3</f>
        <v>0</v>
      </c>
      <c r="BT2" s="945" t="n">
        <f aca="false">'Memòria Històrica'!BS3</f>
        <v>0</v>
      </c>
      <c r="BU2" s="946" t="n">
        <f aca="false">'Memòria Històrica'!BT3</f>
        <v>0</v>
      </c>
      <c r="BV2" s="945" t="n">
        <f aca="false">'Memòria Històrica'!BU3</f>
        <v>0</v>
      </c>
      <c r="BW2" s="947" t="n">
        <f aca="false">'Memòria Històrica'!BV3</f>
        <v>0</v>
      </c>
      <c r="BX2" s="944" t="n">
        <f aca="false">'Memòria Històrica'!BW3</f>
        <v>0</v>
      </c>
      <c r="BY2" s="819" t="n">
        <f aca="false">'Memòria Històrica'!BX3</f>
        <v>0</v>
      </c>
      <c r="BZ2" s="945" t="n">
        <f aca="false">'Memòria Històrica'!BY3</f>
        <v>0</v>
      </c>
      <c r="CA2" s="946" t="n">
        <f aca="false">'Memòria Històrica'!BZ3</f>
        <v>0</v>
      </c>
      <c r="CB2" s="945" t="n">
        <f aca="false">'Memòria Històrica'!CA3</f>
        <v>0</v>
      </c>
      <c r="CC2" s="947" t="n">
        <f aca="false">'Memòria Històrica'!CB3</f>
        <v>0</v>
      </c>
      <c r="CD2" s="944" t="n">
        <f aca="false">'Memòria Històrica'!CC3</f>
        <v>0</v>
      </c>
      <c r="CE2" s="819" t="n">
        <f aca="false">'Memòria Històrica'!CD3</f>
        <v>0</v>
      </c>
      <c r="CF2" s="945" t="n">
        <f aca="false">'Memòria Històrica'!CE3</f>
        <v>0</v>
      </c>
      <c r="CG2" s="946" t="n">
        <f aca="false">'Memòria Històrica'!CF3</f>
        <v>0</v>
      </c>
      <c r="CH2" s="945" t="n">
        <f aca="false">'Memòria Històrica'!CG3</f>
        <v>0</v>
      </c>
      <c r="CI2" s="948" t="n">
        <f aca="false">'Memòria Històrica'!CH3</f>
        <v>0</v>
      </c>
      <c r="CJ2" s="949" t="n">
        <f aca="false">'Memòria Històrica'!CI3</f>
        <v>0</v>
      </c>
      <c r="CK2" s="944" t="n">
        <f aca="false">'Memòria Històrica'!CJ3</f>
        <v>0</v>
      </c>
      <c r="CL2" s="819" t="n">
        <f aca="false">'Memòria Històrica'!CK3</f>
        <v>0</v>
      </c>
      <c r="CM2" s="945" t="n">
        <f aca="false">'Memòria Històrica'!CL3</f>
        <v>0</v>
      </c>
      <c r="CN2" s="946" t="n">
        <f aca="false">'Memòria Històrica'!CM3</f>
        <v>0</v>
      </c>
      <c r="CO2" s="945" t="n">
        <f aca="false">'Memòria Històrica'!CN3</f>
        <v>0</v>
      </c>
      <c r="CP2" s="948" t="n">
        <f aca="false">'Memòria Històrica'!CO3</f>
        <v>0</v>
      </c>
      <c r="CQ2" s="949" t="n">
        <f aca="false">'Memòria Històrica'!CP3</f>
        <v>0</v>
      </c>
      <c r="CR2" s="944" t="n">
        <f aca="false">'Memòria Històrica'!CQ3</f>
        <v>0</v>
      </c>
      <c r="CS2" s="819" t="n">
        <f aca="false">'Memòria Històrica'!CR3</f>
        <v>0</v>
      </c>
      <c r="CT2" s="945" t="n">
        <f aca="false">'Memòria Històrica'!CS3</f>
        <v>0</v>
      </c>
      <c r="CU2" s="946" t="n">
        <f aca="false">'Memòria Històrica'!CT3</f>
        <v>0</v>
      </c>
      <c r="CV2" s="945" t="n">
        <f aca="false">'Memòria Històrica'!CU3</f>
        <v>0</v>
      </c>
      <c r="CW2" s="947" t="n">
        <f aca="false">'Memòria Històrica'!CV3</f>
        <v>0</v>
      </c>
      <c r="CX2" s="944" t="n">
        <f aca="false">'Memòria Històrica'!CW3</f>
        <v>0</v>
      </c>
      <c r="CY2" s="819" t="n">
        <f aca="false">'Memòria Històrica'!CX3</f>
        <v>0</v>
      </c>
      <c r="CZ2" s="945" t="n">
        <f aca="false">'Memòria Històrica'!CY3</f>
        <v>0</v>
      </c>
      <c r="DA2" s="946" t="n">
        <f aca="false">'Memòria Històrica'!CZ3</f>
        <v>0</v>
      </c>
      <c r="DB2" s="945" t="n">
        <f aca="false">'Memòria Històrica'!DA3</f>
        <v>0</v>
      </c>
      <c r="DC2" s="947" t="n">
        <f aca="false">'Memòria Històrica'!DB3</f>
        <v>0</v>
      </c>
      <c r="DD2" s="944" t="n">
        <f aca="false">'Memòria Històrica'!DC3</f>
        <v>0</v>
      </c>
      <c r="DE2" s="819" t="n">
        <f aca="false">'Memòria Històrica'!DD3</f>
        <v>0</v>
      </c>
      <c r="DF2" s="945" t="n">
        <f aca="false">'Memòria Històrica'!DE3</f>
        <v>0</v>
      </c>
      <c r="DG2" s="946" t="n">
        <f aca="false">'Memòria Històrica'!DF3</f>
        <v>0</v>
      </c>
      <c r="DH2" s="945" t="n">
        <f aca="false">'Memòria Històrica'!DG3</f>
        <v>0</v>
      </c>
      <c r="DI2" s="947" t="n">
        <f aca="false">'Memòria Històrica'!DH3</f>
        <v>0</v>
      </c>
      <c r="DJ2" s="944" t="n">
        <f aca="false">'Memòria Històrica'!DI3</f>
        <v>0</v>
      </c>
      <c r="DK2" s="819" t="n">
        <f aca="false">'Memòria Històrica'!DJ3</f>
        <v>0</v>
      </c>
      <c r="DL2" s="945" t="n">
        <f aca="false">'Memòria Històrica'!DK3</f>
        <v>0</v>
      </c>
      <c r="DM2" s="946" t="n">
        <f aca="false">'Memòria Històrica'!DL3</f>
        <v>0</v>
      </c>
      <c r="DN2" s="945" t="n">
        <f aca="false">'Memòria Històrica'!DM3</f>
        <v>0</v>
      </c>
      <c r="DO2" s="947" t="n">
        <f aca="false">'Memòria Històrica'!DN3</f>
        <v>0</v>
      </c>
      <c r="DP2" s="944" t="n">
        <f aca="false">'Memòria Històrica'!DO3</f>
        <v>0</v>
      </c>
      <c r="DQ2" s="819" t="n">
        <f aca="false">'Memòria Històrica'!DP3</f>
        <v>0</v>
      </c>
      <c r="DR2" s="945" t="n">
        <f aca="false">'Memòria Històrica'!DQ3</f>
        <v>0</v>
      </c>
      <c r="DS2" s="946" t="n">
        <f aca="false">'Memòria Històrica'!DR3</f>
        <v>0</v>
      </c>
      <c r="DT2" s="945" t="n">
        <f aca="false">'Memòria Històrica'!DS3</f>
        <v>0</v>
      </c>
      <c r="DU2" s="947" t="n">
        <f aca="false">'Memòria Històrica'!DT3</f>
        <v>0</v>
      </c>
      <c r="DV2" s="944" t="n">
        <f aca="false">'Memòria Històrica'!DU3</f>
        <v>0</v>
      </c>
      <c r="DW2" s="819" t="n">
        <f aca="false">'Memòria Històrica'!DV3</f>
        <v>0</v>
      </c>
      <c r="DX2" s="945" t="n">
        <f aca="false">'Memòria Històrica'!DW3</f>
        <v>0</v>
      </c>
      <c r="DY2" s="946" t="n">
        <f aca="false">'Memòria Històrica'!DX3</f>
        <v>0</v>
      </c>
      <c r="DZ2" s="945" t="n">
        <f aca="false">'Memòria Històrica'!DY3</f>
        <v>0</v>
      </c>
      <c r="EA2" s="947" t="n">
        <f aca="false">'Memòria Històrica'!DZ3</f>
        <v>0</v>
      </c>
      <c r="EB2" s="944" t="n">
        <f aca="false">'Memòria Històrica'!EA3</f>
        <v>0</v>
      </c>
      <c r="EC2" s="819" t="n">
        <f aca="false">'Memòria Històrica'!EB3</f>
        <v>0</v>
      </c>
      <c r="ED2" s="945" t="n">
        <f aca="false">'Memòria Històrica'!EC3</f>
        <v>0</v>
      </c>
      <c r="EE2" s="946" t="n">
        <f aca="false">'Memòria Històrica'!ED3</f>
        <v>0</v>
      </c>
      <c r="EF2" s="945" t="n">
        <f aca="false">'Memòria Històrica'!EE3</f>
        <v>0</v>
      </c>
      <c r="EG2" s="947" t="n">
        <f aca="false">'Memòria Històrica'!EF3</f>
        <v>0</v>
      </c>
      <c r="EH2" s="944" t="n">
        <f aca="false">'Memòria Històrica'!EG3</f>
        <v>0</v>
      </c>
      <c r="EI2" s="819" t="n">
        <f aca="false">'Memòria Històrica'!EH3</f>
        <v>0</v>
      </c>
      <c r="EJ2" s="945" t="n">
        <f aca="false">'Memòria Històrica'!EI3</f>
        <v>0</v>
      </c>
      <c r="EK2" s="946" t="n">
        <f aca="false">'Memòria Històrica'!EJ3</f>
        <v>0</v>
      </c>
      <c r="EL2" s="945" t="n">
        <f aca="false">'Memòria Històrica'!EK3</f>
        <v>0</v>
      </c>
      <c r="EM2" s="947" t="n">
        <f aca="false">'Memòria Històrica'!EL3</f>
        <v>0</v>
      </c>
      <c r="EN2" s="944" t="n">
        <f aca="false">'Memòria Històrica'!EM3</f>
        <v>0</v>
      </c>
      <c r="EO2" s="819" t="n">
        <f aca="false">'Memòria Històrica'!EN3</f>
        <v>0</v>
      </c>
      <c r="EP2" s="945" t="n">
        <f aca="false">'Memòria Històrica'!EO3</f>
        <v>0</v>
      </c>
      <c r="EQ2" s="946" t="n">
        <f aca="false">'Memòria Històrica'!EP3</f>
        <v>0</v>
      </c>
      <c r="ER2" s="945" t="n">
        <f aca="false">'Memòria Històrica'!EQ3</f>
        <v>0</v>
      </c>
      <c r="ES2" s="947" t="n">
        <f aca="false">'Memòria Històrica'!ER3</f>
        <v>0</v>
      </c>
      <c r="ET2" s="944" t="n">
        <f aca="false">'Memòria Històrica'!ES3</f>
        <v>0</v>
      </c>
      <c r="EU2" s="819" t="n">
        <f aca="false">'Memòria Històrica'!ET3</f>
        <v>0</v>
      </c>
      <c r="EV2" s="945" t="n">
        <f aca="false">'Memòria Històrica'!EU3</f>
        <v>0</v>
      </c>
      <c r="EW2" s="946" t="n">
        <f aca="false">'Memòria Històrica'!EV3</f>
        <v>0</v>
      </c>
      <c r="EX2" s="945" t="n">
        <f aca="false">'Memòria Històrica'!EW3</f>
        <v>0</v>
      </c>
      <c r="EY2" s="947" t="n">
        <f aca="false">'Memòria Històrica'!EX3</f>
        <v>0</v>
      </c>
      <c r="EZ2" s="944" t="n">
        <f aca="false">'Memòria Històrica'!EY3</f>
        <v>0</v>
      </c>
      <c r="FA2" s="819" t="n">
        <f aca="false">'Memòria Històrica'!EZ3</f>
        <v>0</v>
      </c>
      <c r="FB2" s="945" t="n">
        <f aca="false">'Memòria Històrica'!FA3</f>
        <v>0</v>
      </c>
      <c r="FC2" s="946" t="n">
        <f aca="false">'Memòria Històrica'!FB3</f>
        <v>0</v>
      </c>
      <c r="FD2" s="945" t="n">
        <f aca="false">'Memòria Històrica'!FC3</f>
        <v>0</v>
      </c>
      <c r="FE2" s="948" t="n">
        <f aca="false">'Memòria Històrica'!FD3</f>
        <v>0</v>
      </c>
      <c r="FF2" s="949" t="n">
        <f aca="false">'Memòria Històrica'!FE3</f>
        <v>0</v>
      </c>
      <c r="FG2" s="944" t="n">
        <f aca="false">'Memòria Històrica'!FF3</f>
        <v>0</v>
      </c>
      <c r="FH2" s="819" t="n">
        <f aca="false">'Memòria Històrica'!FG3</f>
        <v>0</v>
      </c>
      <c r="FI2" s="945" t="n">
        <f aca="false">'Memòria Històrica'!FH3</f>
        <v>0</v>
      </c>
      <c r="FJ2" s="946" t="n">
        <f aca="false">'Memòria Històrica'!FI3</f>
        <v>0</v>
      </c>
      <c r="FK2" s="945" t="n">
        <f aca="false">'Memòria Històrica'!FJ3</f>
        <v>0</v>
      </c>
      <c r="FL2" s="948" t="n">
        <f aca="false">'Memòria Històrica'!FK3</f>
        <v>0</v>
      </c>
      <c r="FM2" s="949" t="n">
        <f aca="false">'Memòria Històrica'!FL3</f>
        <v>0</v>
      </c>
      <c r="FN2" s="944" t="n">
        <f aca="false">'Memòria Històrica'!FM3</f>
        <v>0</v>
      </c>
      <c r="FO2" s="819" t="n">
        <f aca="false">'Memòria Històrica'!FN3</f>
        <v>0</v>
      </c>
      <c r="FP2" s="945" t="n">
        <f aca="false">'Memòria Històrica'!FO3</f>
        <v>0</v>
      </c>
      <c r="FQ2" s="946" t="n">
        <f aca="false">'Memòria Històrica'!FP3</f>
        <v>0</v>
      </c>
      <c r="FR2" s="945" t="n">
        <f aca="false">'Memòria Històrica'!FQ3</f>
        <v>0</v>
      </c>
      <c r="FS2" s="947" t="n">
        <f aca="false">'Memòria Històrica'!FR3</f>
        <v>0</v>
      </c>
      <c r="FT2" s="944" t="n">
        <f aca="false">'Memòria Històrica'!FS3</f>
        <v>0</v>
      </c>
      <c r="FU2" s="819" t="n">
        <f aca="false">'Memòria Històrica'!FT3</f>
        <v>0</v>
      </c>
      <c r="FV2" s="945" t="n">
        <f aca="false">'Memòria Històrica'!FU3</f>
        <v>0</v>
      </c>
      <c r="FW2" s="946" t="n">
        <f aca="false">'Memòria Històrica'!FV3</f>
        <v>0</v>
      </c>
      <c r="FX2" s="945" t="n">
        <f aca="false">'Memòria Històrica'!FW3</f>
        <v>0</v>
      </c>
      <c r="FY2" s="947" t="n">
        <f aca="false">'Memòria Històrica'!FX3</f>
        <v>0</v>
      </c>
      <c r="FZ2" s="944" t="n">
        <f aca="false">'Memòria Històrica'!FY3</f>
        <v>0</v>
      </c>
      <c r="GA2" s="819" t="n">
        <f aca="false">'Memòria Històrica'!FZ3</f>
        <v>0</v>
      </c>
      <c r="GB2" s="945" t="n">
        <f aca="false">'Memòria Històrica'!GA3</f>
        <v>0</v>
      </c>
      <c r="GC2" s="946" t="n">
        <f aca="false">'Memòria Històrica'!GB3</f>
        <v>0</v>
      </c>
      <c r="GD2" s="945" t="n">
        <f aca="false">'Memòria Històrica'!GC3</f>
        <v>0</v>
      </c>
      <c r="GE2" s="947" t="n">
        <f aca="false">'Memòria Històrica'!GD3</f>
        <v>0</v>
      </c>
      <c r="GF2" s="944" t="n">
        <f aca="false">'Memòria Històrica'!GE3</f>
        <v>0</v>
      </c>
      <c r="GG2" s="819" t="n">
        <f aca="false">'Memòria Històrica'!GF3</f>
        <v>0</v>
      </c>
      <c r="GH2" s="945" t="n">
        <f aca="false">'Memòria Històrica'!GG3</f>
        <v>0</v>
      </c>
      <c r="GI2" s="946" t="n">
        <f aca="false">'Memòria Històrica'!GH3</f>
        <v>0</v>
      </c>
      <c r="GJ2" s="945" t="n">
        <f aca="false">'Memòria Històrica'!GI3</f>
        <v>0</v>
      </c>
      <c r="GK2" s="947" t="n">
        <f aca="false">'Memòria Històrica'!GJ3</f>
        <v>0</v>
      </c>
      <c r="GL2" s="944" t="n">
        <f aca="false">'Memòria Històrica'!GK3</f>
        <v>0</v>
      </c>
      <c r="GM2" s="819" t="n">
        <f aca="false">'Memòria Històrica'!GL3</f>
        <v>0</v>
      </c>
      <c r="GN2" s="945" t="n">
        <f aca="false">'Memòria Històrica'!GM3</f>
        <v>0</v>
      </c>
      <c r="GO2" s="946" t="n">
        <f aca="false">'Memòria Històrica'!GN3</f>
        <v>0</v>
      </c>
      <c r="GP2" s="945" t="n">
        <f aca="false">'Memòria Històrica'!GO3</f>
        <v>0</v>
      </c>
      <c r="GQ2" s="947" t="n">
        <f aca="false">'Memòria Històrica'!GP3</f>
        <v>0</v>
      </c>
      <c r="GR2" s="944" t="n">
        <f aca="false">'Memòria Històrica'!GQ3</f>
        <v>0</v>
      </c>
      <c r="GS2" s="819" t="n">
        <f aca="false">'Memòria Històrica'!GR3</f>
        <v>0</v>
      </c>
      <c r="GT2" s="945" t="n">
        <f aca="false">'Memòria Històrica'!GS3</f>
        <v>0</v>
      </c>
      <c r="GU2" s="946" t="n">
        <f aca="false">'Memòria Històrica'!GT3</f>
        <v>0</v>
      </c>
      <c r="GV2" s="945" t="n">
        <f aca="false">'Memòria Històrica'!GU3</f>
        <v>0</v>
      </c>
      <c r="GW2" s="947" t="n">
        <f aca="false">'Memòria Històrica'!GV3</f>
        <v>0</v>
      </c>
      <c r="GX2" s="950"/>
      <c r="GY2" s="951"/>
      <c r="GZ2" s="952"/>
      <c r="HA2" s="951"/>
      <c r="HB2" s="952"/>
      <c r="HC2" s="953"/>
    </row>
    <row r="3" customFormat="false" ht="27.75" hidden="false" customHeight="true" outlineLevel="0" collapsed="false">
      <c r="A3" s="934"/>
      <c r="B3" s="938"/>
      <c r="C3" s="938"/>
      <c r="D3" s="939"/>
      <c r="E3" s="940"/>
      <c r="F3" s="940"/>
      <c r="G3" s="940"/>
      <c r="H3" s="940"/>
      <c r="I3" s="943"/>
      <c r="J3" s="944"/>
      <c r="K3" s="819"/>
      <c r="L3" s="819"/>
      <c r="M3" s="819"/>
      <c r="N3" s="819"/>
      <c r="O3" s="947"/>
      <c r="P3" s="944"/>
      <c r="Q3" s="819"/>
      <c r="R3" s="819"/>
      <c r="S3" s="819"/>
      <c r="T3" s="819"/>
      <c r="U3" s="947"/>
      <c r="V3" s="944"/>
      <c r="W3" s="819"/>
      <c r="X3" s="819"/>
      <c r="Y3" s="819"/>
      <c r="Z3" s="819"/>
      <c r="AA3" s="947"/>
      <c r="AB3" s="944"/>
      <c r="AC3" s="819"/>
      <c r="AD3" s="819"/>
      <c r="AE3" s="819"/>
      <c r="AF3" s="819"/>
      <c r="AG3" s="947"/>
      <c r="AH3" s="944"/>
      <c r="AI3" s="819"/>
      <c r="AJ3" s="819"/>
      <c r="AK3" s="819"/>
      <c r="AL3" s="819"/>
      <c r="AM3" s="947"/>
      <c r="AN3" s="944"/>
      <c r="AO3" s="819"/>
      <c r="AP3" s="819"/>
      <c r="AQ3" s="819"/>
      <c r="AR3" s="819"/>
      <c r="AS3" s="947"/>
      <c r="AT3" s="944"/>
      <c r="AU3" s="819"/>
      <c r="AV3" s="819"/>
      <c r="AW3" s="819"/>
      <c r="AX3" s="819"/>
      <c r="AY3" s="947"/>
      <c r="AZ3" s="944"/>
      <c r="BA3" s="819"/>
      <c r="BB3" s="819"/>
      <c r="BC3" s="819"/>
      <c r="BD3" s="819"/>
      <c r="BE3" s="947"/>
      <c r="BF3" s="944"/>
      <c r="BG3" s="819"/>
      <c r="BH3" s="819"/>
      <c r="BI3" s="819"/>
      <c r="BJ3" s="819"/>
      <c r="BK3" s="947"/>
      <c r="BL3" s="944"/>
      <c r="BM3" s="819"/>
      <c r="BN3" s="819"/>
      <c r="BO3" s="819"/>
      <c r="BP3" s="819"/>
      <c r="BQ3" s="947"/>
      <c r="BR3" s="944"/>
      <c r="BS3" s="819"/>
      <c r="BT3" s="819"/>
      <c r="BU3" s="819"/>
      <c r="BV3" s="819"/>
      <c r="BW3" s="947"/>
      <c r="BX3" s="944"/>
      <c r="BY3" s="819"/>
      <c r="BZ3" s="819"/>
      <c r="CA3" s="819"/>
      <c r="CB3" s="819"/>
      <c r="CC3" s="947"/>
      <c r="CD3" s="944"/>
      <c r="CE3" s="819"/>
      <c r="CF3" s="819"/>
      <c r="CG3" s="819"/>
      <c r="CH3" s="819"/>
      <c r="CI3" s="948"/>
      <c r="CJ3" s="949"/>
      <c r="CK3" s="944"/>
      <c r="CL3" s="819"/>
      <c r="CM3" s="819"/>
      <c r="CN3" s="819"/>
      <c r="CO3" s="819"/>
      <c r="CP3" s="948"/>
      <c r="CQ3" s="949"/>
      <c r="CR3" s="944"/>
      <c r="CS3" s="819"/>
      <c r="CT3" s="819"/>
      <c r="CU3" s="819"/>
      <c r="CV3" s="819"/>
      <c r="CW3" s="947"/>
      <c r="CX3" s="944"/>
      <c r="CY3" s="819"/>
      <c r="CZ3" s="819"/>
      <c r="DA3" s="819"/>
      <c r="DB3" s="819"/>
      <c r="DC3" s="947"/>
      <c r="DD3" s="944"/>
      <c r="DE3" s="819"/>
      <c r="DF3" s="819"/>
      <c r="DG3" s="819"/>
      <c r="DH3" s="819"/>
      <c r="DI3" s="947"/>
      <c r="DJ3" s="944"/>
      <c r="DK3" s="819"/>
      <c r="DL3" s="819"/>
      <c r="DM3" s="819"/>
      <c r="DN3" s="819"/>
      <c r="DO3" s="947"/>
      <c r="DP3" s="944"/>
      <c r="DQ3" s="819"/>
      <c r="DR3" s="819"/>
      <c r="DS3" s="819"/>
      <c r="DT3" s="819"/>
      <c r="DU3" s="947"/>
      <c r="DV3" s="944"/>
      <c r="DW3" s="819"/>
      <c r="DX3" s="819"/>
      <c r="DY3" s="819"/>
      <c r="DZ3" s="819"/>
      <c r="EA3" s="947"/>
      <c r="EB3" s="944"/>
      <c r="EC3" s="819"/>
      <c r="ED3" s="819"/>
      <c r="EE3" s="819"/>
      <c r="EF3" s="819"/>
      <c r="EG3" s="947"/>
      <c r="EH3" s="944"/>
      <c r="EI3" s="819"/>
      <c r="EJ3" s="819"/>
      <c r="EK3" s="819"/>
      <c r="EL3" s="819"/>
      <c r="EM3" s="947"/>
      <c r="EN3" s="944"/>
      <c r="EO3" s="819"/>
      <c r="EP3" s="819"/>
      <c r="EQ3" s="819"/>
      <c r="ER3" s="819"/>
      <c r="ES3" s="947"/>
      <c r="ET3" s="944"/>
      <c r="EU3" s="819"/>
      <c r="EV3" s="819"/>
      <c r="EW3" s="819"/>
      <c r="EX3" s="819"/>
      <c r="EY3" s="947"/>
      <c r="EZ3" s="944"/>
      <c r="FA3" s="819"/>
      <c r="FB3" s="819"/>
      <c r="FC3" s="819"/>
      <c r="FD3" s="819"/>
      <c r="FE3" s="948"/>
      <c r="FF3" s="949"/>
      <c r="FG3" s="944"/>
      <c r="FH3" s="819"/>
      <c r="FI3" s="819"/>
      <c r="FJ3" s="819"/>
      <c r="FK3" s="819"/>
      <c r="FL3" s="948"/>
      <c r="FM3" s="949"/>
      <c r="FN3" s="944"/>
      <c r="FO3" s="819"/>
      <c r="FP3" s="819"/>
      <c r="FQ3" s="819"/>
      <c r="FR3" s="819"/>
      <c r="FS3" s="947"/>
      <c r="FT3" s="944"/>
      <c r="FU3" s="819"/>
      <c r="FV3" s="819"/>
      <c r="FW3" s="819"/>
      <c r="FX3" s="819"/>
      <c r="FY3" s="947"/>
      <c r="FZ3" s="944"/>
      <c r="GA3" s="819"/>
      <c r="GB3" s="819"/>
      <c r="GC3" s="819"/>
      <c r="GD3" s="819"/>
      <c r="GE3" s="947"/>
      <c r="GF3" s="944"/>
      <c r="GG3" s="819"/>
      <c r="GH3" s="819"/>
      <c r="GI3" s="819"/>
      <c r="GJ3" s="819"/>
      <c r="GK3" s="947"/>
      <c r="GL3" s="944"/>
      <c r="GM3" s="819"/>
      <c r="GN3" s="819"/>
      <c r="GO3" s="819"/>
      <c r="GP3" s="819"/>
      <c r="GQ3" s="947"/>
      <c r="GR3" s="944"/>
      <c r="GS3" s="819"/>
      <c r="GT3" s="819"/>
      <c r="GU3" s="819"/>
      <c r="GV3" s="819"/>
      <c r="GW3" s="947"/>
      <c r="GX3" s="950"/>
      <c r="GY3" s="951"/>
      <c r="GZ3" s="951"/>
      <c r="HA3" s="951"/>
      <c r="HB3" s="951"/>
      <c r="HC3" s="953"/>
    </row>
    <row r="4" customFormat="false" ht="15" hidden="false" customHeight="true" outlineLevel="0" collapsed="false">
      <c r="A4" s="934"/>
      <c r="B4" s="954" t="s">
        <v>407</v>
      </c>
      <c r="C4" s="955" t="s">
        <v>554</v>
      </c>
      <c r="D4" s="836" t="n">
        <f aca="false">'Memòria Històrica'!C6</f>
        <v>0</v>
      </c>
      <c r="E4" s="836"/>
      <c r="F4" s="836"/>
      <c r="G4" s="836"/>
      <c r="H4" s="836"/>
      <c r="I4" s="836"/>
      <c r="J4" s="828" t="n">
        <f aca="false">'Memòria Històrica'!I6</f>
        <v>0</v>
      </c>
      <c r="K4" s="828"/>
      <c r="L4" s="828"/>
      <c r="M4" s="828"/>
      <c r="N4" s="828"/>
      <c r="O4" s="828"/>
      <c r="P4" s="836" t="n">
        <f aca="false">'Memòria Històrica'!O6</f>
        <v>0</v>
      </c>
      <c r="Q4" s="836"/>
      <c r="R4" s="836"/>
      <c r="S4" s="836"/>
      <c r="T4" s="836"/>
      <c r="U4" s="836"/>
      <c r="V4" s="828" t="n">
        <f aca="false">'Memòria Històrica'!U6</f>
        <v>0</v>
      </c>
      <c r="W4" s="828"/>
      <c r="X4" s="828"/>
      <c r="Y4" s="828"/>
      <c r="Z4" s="828"/>
      <c r="AA4" s="828"/>
      <c r="AB4" s="956" t="n">
        <f aca="false">'Memòria Històrica'!AA6</f>
        <v>0</v>
      </c>
      <c r="AC4" s="956"/>
      <c r="AD4" s="956"/>
      <c r="AE4" s="956"/>
      <c r="AF4" s="956"/>
      <c r="AG4" s="956"/>
      <c r="AH4" s="828" t="n">
        <f aca="false">'Memòria Històrica'!AG6</f>
        <v>0</v>
      </c>
      <c r="AI4" s="828"/>
      <c r="AJ4" s="828"/>
      <c r="AK4" s="828"/>
      <c r="AL4" s="828"/>
      <c r="AM4" s="828"/>
      <c r="AN4" s="836" t="n">
        <f aca="false">'Memòria Històrica'!AM6</f>
        <v>0</v>
      </c>
      <c r="AO4" s="836"/>
      <c r="AP4" s="836"/>
      <c r="AQ4" s="836"/>
      <c r="AR4" s="836"/>
      <c r="AS4" s="836"/>
      <c r="AT4" s="828" t="n">
        <f aca="false">'Memòria Històrica'!AS6</f>
        <v>0</v>
      </c>
      <c r="AU4" s="828"/>
      <c r="AV4" s="828"/>
      <c r="AW4" s="828"/>
      <c r="AX4" s="828"/>
      <c r="AY4" s="828"/>
      <c r="AZ4" s="836" t="n">
        <f aca="false">'Memòria Històrica'!AY6</f>
        <v>0</v>
      </c>
      <c r="BA4" s="836"/>
      <c r="BB4" s="836"/>
      <c r="BC4" s="836"/>
      <c r="BD4" s="836"/>
      <c r="BE4" s="836"/>
      <c r="BF4" s="828" t="n">
        <f aca="false">'Memòria Històrica'!BE6</f>
        <v>0</v>
      </c>
      <c r="BG4" s="828"/>
      <c r="BH4" s="828"/>
      <c r="BI4" s="828"/>
      <c r="BJ4" s="828"/>
      <c r="BK4" s="828"/>
      <c r="BL4" s="836" t="n">
        <f aca="false">'Memòria Històrica'!BK6</f>
        <v>0</v>
      </c>
      <c r="BM4" s="836"/>
      <c r="BN4" s="836"/>
      <c r="BO4" s="836"/>
      <c r="BP4" s="836"/>
      <c r="BQ4" s="836"/>
      <c r="BR4" s="830" t="n">
        <f aca="false">'Memòria Històrica'!BQ6</f>
        <v>0</v>
      </c>
      <c r="BS4" s="830"/>
      <c r="BT4" s="830"/>
      <c r="BU4" s="830"/>
      <c r="BV4" s="830"/>
      <c r="BW4" s="830"/>
      <c r="BX4" s="836" t="n">
        <f aca="false">'Memòria Històrica'!BW6</f>
        <v>0</v>
      </c>
      <c r="BY4" s="836"/>
      <c r="BZ4" s="836"/>
      <c r="CA4" s="836"/>
      <c r="CB4" s="836"/>
      <c r="CC4" s="836"/>
      <c r="CD4" s="830" t="n">
        <f aca="false">'Memòria Històrica'!CC6</f>
        <v>0</v>
      </c>
      <c r="CE4" s="830"/>
      <c r="CF4" s="830"/>
      <c r="CG4" s="830"/>
      <c r="CH4" s="830"/>
      <c r="CI4" s="830"/>
      <c r="CJ4" s="830"/>
      <c r="CK4" s="831" t="n">
        <f aca="false">'Memòria Històrica'!CJ6</f>
        <v>0</v>
      </c>
      <c r="CL4" s="831"/>
      <c r="CM4" s="831"/>
      <c r="CN4" s="831"/>
      <c r="CO4" s="831"/>
      <c r="CP4" s="831"/>
      <c r="CQ4" s="831"/>
      <c r="CR4" s="829" t="n">
        <f aca="false">'Memòria Històrica'!CQ6</f>
        <v>0</v>
      </c>
      <c r="CS4" s="829"/>
      <c r="CT4" s="829"/>
      <c r="CU4" s="829"/>
      <c r="CV4" s="829"/>
      <c r="CW4" s="829"/>
      <c r="CX4" s="957" t="n">
        <f aca="false">'Memòria Històrica'!CW6</f>
        <v>0</v>
      </c>
      <c r="CY4" s="957"/>
      <c r="CZ4" s="957"/>
      <c r="DA4" s="957"/>
      <c r="DB4" s="957"/>
      <c r="DC4" s="957"/>
      <c r="DD4" s="830" t="n">
        <f aca="false">'Memòria Històrica'!DC6</f>
        <v>0</v>
      </c>
      <c r="DE4" s="830"/>
      <c r="DF4" s="830"/>
      <c r="DG4" s="830"/>
      <c r="DH4" s="830"/>
      <c r="DI4" s="830"/>
      <c r="DJ4" s="957" t="n">
        <f aca="false">'Memòria Històrica'!DI6</f>
        <v>0</v>
      </c>
      <c r="DK4" s="957"/>
      <c r="DL4" s="957"/>
      <c r="DM4" s="957"/>
      <c r="DN4" s="957"/>
      <c r="DO4" s="957"/>
      <c r="DP4" s="830" t="n">
        <f aca="false">'Memòria Històrica'!DO6</f>
        <v>0</v>
      </c>
      <c r="DQ4" s="830"/>
      <c r="DR4" s="830"/>
      <c r="DS4" s="830"/>
      <c r="DT4" s="830"/>
      <c r="DU4" s="830"/>
      <c r="DV4" s="957" t="n">
        <f aca="false">'Memòria Històrica'!DU6</f>
        <v>0</v>
      </c>
      <c r="DW4" s="957"/>
      <c r="DX4" s="957"/>
      <c r="DY4" s="957"/>
      <c r="DZ4" s="957"/>
      <c r="EA4" s="957"/>
      <c r="EB4" s="958" t="n">
        <f aca="false">'Memòria Històrica'!EA6</f>
        <v>0</v>
      </c>
      <c r="EC4" s="958"/>
      <c r="ED4" s="958"/>
      <c r="EE4" s="958"/>
      <c r="EF4" s="958"/>
      <c r="EG4" s="958"/>
      <c r="EH4" s="836" t="n">
        <f aca="false">'Memòria Històrica'!EG6</f>
        <v>0</v>
      </c>
      <c r="EI4" s="836"/>
      <c r="EJ4" s="836"/>
      <c r="EK4" s="836"/>
      <c r="EL4" s="836"/>
      <c r="EM4" s="836"/>
      <c r="EN4" s="830" t="n">
        <f aca="false">'Memòria Històrica'!EM6</f>
        <v>0</v>
      </c>
      <c r="EO4" s="830"/>
      <c r="EP4" s="830"/>
      <c r="EQ4" s="830"/>
      <c r="ER4" s="830"/>
      <c r="ES4" s="830"/>
      <c r="ET4" s="836" t="n">
        <f aca="false">'Memòria Històrica'!ES6</f>
        <v>0</v>
      </c>
      <c r="EU4" s="836"/>
      <c r="EV4" s="836"/>
      <c r="EW4" s="836"/>
      <c r="EX4" s="836"/>
      <c r="EY4" s="836"/>
      <c r="EZ4" s="830" t="n">
        <f aca="false">'Memòria Històrica'!EY6</f>
        <v>0</v>
      </c>
      <c r="FA4" s="830"/>
      <c r="FB4" s="830"/>
      <c r="FC4" s="830"/>
      <c r="FD4" s="830"/>
      <c r="FE4" s="830"/>
      <c r="FF4" s="830"/>
      <c r="FG4" s="957" t="n">
        <f aca="false">'Memòria Històrica'!FF6</f>
        <v>0</v>
      </c>
      <c r="FH4" s="957"/>
      <c r="FI4" s="957"/>
      <c r="FJ4" s="957"/>
      <c r="FK4" s="957"/>
      <c r="FL4" s="957"/>
      <c r="FM4" s="957"/>
      <c r="FN4" s="830" t="n">
        <f aca="false">'Memòria Històrica'!FM6</f>
        <v>0</v>
      </c>
      <c r="FO4" s="830"/>
      <c r="FP4" s="830"/>
      <c r="FQ4" s="830"/>
      <c r="FR4" s="830"/>
      <c r="FS4" s="830"/>
      <c r="FT4" s="957" t="n">
        <f aca="false">'Memòria Històrica'!FS6</f>
        <v>0</v>
      </c>
      <c r="FU4" s="957"/>
      <c r="FV4" s="957"/>
      <c r="FW4" s="957"/>
      <c r="FX4" s="957"/>
      <c r="FY4" s="957"/>
      <c r="FZ4" s="830" t="n">
        <f aca="false">'Memòria Històrica'!FY6</f>
        <v>0</v>
      </c>
      <c r="GA4" s="830"/>
      <c r="GB4" s="830"/>
      <c r="GC4" s="830"/>
      <c r="GD4" s="830"/>
      <c r="GE4" s="830"/>
      <c r="GF4" s="957" t="n">
        <f aca="false">'Memòria Històrica'!GE6</f>
        <v>0</v>
      </c>
      <c r="GG4" s="957"/>
      <c r="GH4" s="957"/>
      <c r="GI4" s="957"/>
      <c r="GJ4" s="957"/>
      <c r="GK4" s="957"/>
      <c r="GL4" s="830" t="n">
        <f aca="false">'Memòria Històrica'!GK6</f>
        <v>0</v>
      </c>
      <c r="GM4" s="830"/>
      <c r="GN4" s="830"/>
      <c r="GO4" s="830"/>
      <c r="GP4" s="830"/>
      <c r="GQ4" s="830"/>
      <c r="GR4" s="957" t="n">
        <f aca="false">'Memòria Històrica'!GQ6</f>
        <v>0</v>
      </c>
      <c r="GS4" s="957"/>
      <c r="GT4" s="957"/>
      <c r="GU4" s="957"/>
      <c r="GV4" s="957"/>
      <c r="GW4" s="957"/>
      <c r="GX4" s="957"/>
      <c r="GY4" s="957"/>
      <c r="GZ4" s="957"/>
      <c r="HA4" s="957"/>
      <c r="HB4" s="957"/>
      <c r="HC4" s="957"/>
    </row>
    <row r="5" customFormat="false" ht="13.5" hidden="false" customHeight="true" outlineLevel="0" collapsed="false">
      <c r="A5" s="934"/>
      <c r="B5" s="934"/>
      <c r="C5" s="955"/>
      <c r="D5" s="836"/>
      <c r="E5" s="836"/>
      <c r="F5" s="836"/>
      <c r="G5" s="836"/>
      <c r="H5" s="836"/>
      <c r="I5" s="836"/>
      <c r="J5" s="828"/>
      <c r="K5" s="828"/>
      <c r="L5" s="828"/>
      <c r="M5" s="828"/>
      <c r="N5" s="828"/>
      <c r="O5" s="828"/>
      <c r="P5" s="836"/>
      <c r="Q5" s="836"/>
      <c r="R5" s="836"/>
      <c r="S5" s="836"/>
      <c r="T5" s="836"/>
      <c r="U5" s="836"/>
      <c r="V5" s="828"/>
      <c r="W5" s="828"/>
      <c r="X5" s="828"/>
      <c r="Y5" s="828"/>
      <c r="Z5" s="828"/>
      <c r="AA5" s="828"/>
      <c r="AB5" s="956"/>
      <c r="AC5" s="956"/>
      <c r="AD5" s="956"/>
      <c r="AE5" s="956"/>
      <c r="AF5" s="956"/>
      <c r="AG5" s="956"/>
      <c r="AH5" s="828"/>
      <c r="AI5" s="828"/>
      <c r="AJ5" s="828"/>
      <c r="AK5" s="828"/>
      <c r="AL5" s="828"/>
      <c r="AM5" s="828"/>
      <c r="AN5" s="836"/>
      <c r="AO5" s="836"/>
      <c r="AP5" s="836"/>
      <c r="AQ5" s="836"/>
      <c r="AR5" s="836"/>
      <c r="AS5" s="836"/>
      <c r="AT5" s="828"/>
      <c r="AU5" s="828"/>
      <c r="AV5" s="828"/>
      <c r="AW5" s="828"/>
      <c r="AX5" s="828"/>
      <c r="AY5" s="828"/>
      <c r="AZ5" s="836"/>
      <c r="BA5" s="836"/>
      <c r="BB5" s="836"/>
      <c r="BC5" s="836"/>
      <c r="BD5" s="836"/>
      <c r="BE5" s="836"/>
      <c r="BF5" s="828"/>
      <c r="BG5" s="828"/>
      <c r="BH5" s="828"/>
      <c r="BI5" s="828"/>
      <c r="BJ5" s="828"/>
      <c r="BK5" s="828"/>
      <c r="BL5" s="836"/>
      <c r="BM5" s="836"/>
      <c r="BN5" s="836"/>
      <c r="BO5" s="836"/>
      <c r="BP5" s="836"/>
      <c r="BQ5" s="836"/>
      <c r="BR5" s="830"/>
      <c r="BS5" s="830"/>
      <c r="BT5" s="830"/>
      <c r="BU5" s="830"/>
      <c r="BV5" s="830"/>
      <c r="BW5" s="830"/>
      <c r="BX5" s="836"/>
      <c r="BY5" s="836"/>
      <c r="BZ5" s="836"/>
      <c r="CA5" s="836"/>
      <c r="CB5" s="836"/>
      <c r="CC5" s="836"/>
      <c r="CD5" s="830"/>
      <c r="CE5" s="830"/>
      <c r="CF5" s="830"/>
      <c r="CG5" s="830"/>
      <c r="CH5" s="830"/>
      <c r="CI5" s="830"/>
      <c r="CJ5" s="830"/>
      <c r="CK5" s="831"/>
      <c r="CL5" s="831"/>
      <c r="CM5" s="831"/>
      <c r="CN5" s="831"/>
      <c r="CO5" s="831"/>
      <c r="CP5" s="831"/>
      <c r="CQ5" s="831"/>
      <c r="CR5" s="829"/>
      <c r="CS5" s="829"/>
      <c r="CT5" s="829"/>
      <c r="CU5" s="829"/>
      <c r="CV5" s="829"/>
      <c r="CW5" s="829"/>
      <c r="CX5" s="957"/>
      <c r="CY5" s="957"/>
      <c r="CZ5" s="957"/>
      <c r="DA5" s="957"/>
      <c r="DB5" s="957"/>
      <c r="DC5" s="957"/>
      <c r="DD5" s="830"/>
      <c r="DE5" s="830"/>
      <c r="DF5" s="830"/>
      <c r="DG5" s="830"/>
      <c r="DH5" s="830"/>
      <c r="DI5" s="830"/>
      <c r="DJ5" s="957"/>
      <c r="DK5" s="957"/>
      <c r="DL5" s="957"/>
      <c r="DM5" s="957"/>
      <c r="DN5" s="957"/>
      <c r="DO5" s="957"/>
      <c r="DP5" s="830"/>
      <c r="DQ5" s="830"/>
      <c r="DR5" s="830"/>
      <c r="DS5" s="830"/>
      <c r="DT5" s="830"/>
      <c r="DU5" s="830"/>
      <c r="DV5" s="957"/>
      <c r="DW5" s="957"/>
      <c r="DX5" s="957"/>
      <c r="DY5" s="957"/>
      <c r="DZ5" s="957"/>
      <c r="EA5" s="957"/>
      <c r="EB5" s="958"/>
      <c r="EC5" s="958"/>
      <c r="ED5" s="958"/>
      <c r="EE5" s="958"/>
      <c r="EF5" s="958"/>
      <c r="EG5" s="958"/>
      <c r="EH5" s="836"/>
      <c r="EI5" s="836"/>
      <c r="EJ5" s="836"/>
      <c r="EK5" s="836"/>
      <c r="EL5" s="836"/>
      <c r="EM5" s="836"/>
      <c r="EN5" s="830"/>
      <c r="EO5" s="830"/>
      <c r="EP5" s="830"/>
      <c r="EQ5" s="830"/>
      <c r="ER5" s="830"/>
      <c r="ES5" s="830"/>
      <c r="ET5" s="836"/>
      <c r="EU5" s="836"/>
      <c r="EV5" s="836"/>
      <c r="EW5" s="836"/>
      <c r="EX5" s="836"/>
      <c r="EY5" s="836"/>
      <c r="EZ5" s="830"/>
      <c r="FA5" s="830"/>
      <c r="FB5" s="830"/>
      <c r="FC5" s="830"/>
      <c r="FD5" s="830"/>
      <c r="FE5" s="830"/>
      <c r="FF5" s="830"/>
      <c r="FG5" s="957"/>
      <c r="FH5" s="957"/>
      <c r="FI5" s="957"/>
      <c r="FJ5" s="957"/>
      <c r="FK5" s="957"/>
      <c r="FL5" s="957"/>
      <c r="FM5" s="957"/>
      <c r="FN5" s="830"/>
      <c r="FO5" s="830"/>
      <c r="FP5" s="830"/>
      <c r="FQ5" s="830"/>
      <c r="FR5" s="830"/>
      <c r="FS5" s="830"/>
      <c r="FT5" s="957"/>
      <c r="FU5" s="957"/>
      <c r="FV5" s="957"/>
      <c r="FW5" s="957"/>
      <c r="FX5" s="957"/>
      <c r="FY5" s="957"/>
      <c r="FZ5" s="830"/>
      <c r="GA5" s="830"/>
      <c r="GB5" s="830"/>
      <c r="GC5" s="830"/>
      <c r="GD5" s="830"/>
      <c r="GE5" s="830"/>
      <c r="GF5" s="957"/>
      <c r="GG5" s="957"/>
      <c r="GH5" s="957"/>
      <c r="GI5" s="957"/>
      <c r="GJ5" s="957"/>
      <c r="GK5" s="957"/>
      <c r="GL5" s="830"/>
      <c r="GM5" s="830"/>
      <c r="GN5" s="830"/>
      <c r="GO5" s="830"/>
      <c r="GP5" s="830"/>
      <c r="GQ5" s="830"/>
      <c r="GR5" s="957"/>
      <c r="GS5" s="957"/>
      <c r="GT5" s="957"/>
      <c r="GU5" s="957"/>
      <c r="GV5" s="957"/>
      <c r="GW5" s="957"/>
      <c r="GX5" s="957"/>
      <c r="GY5" s="957"/>
      <c r="GZ5" s="957"/>
      <c r="HA5" s="957"/>
      <c r="HB5" s="957"/>
      <c r="HC5" s="957"/>
    </row>
    <row r="6" customFormat="false" ht="24.75" hidden="false" customHeight="true" outlineLevel="0" collapsed="false">
      <c r="A6" s="959" t="s">
        <v>255</v>
      </c>
      <c r="B6" s="959"/>
      <c r="C6" s="959"/>
      <c r="D6" s="960" t="n">
        <f aca="false">AVERAGE(D7:D35)*10/4</f>
        <v>4</v>
      </c>
      <c r="E6" s="960" t="n">
        <f aca="false">AVERAGE(E7:E35)*10/4</f>
        <v>3.5</v>
      </c>
      <c r="F6" s="960" t="n">
        <f aca="false">AVERAGE(F7:F35)*10/4</f>
        <v>3.5</v>
      </c>
      <c r="G6" s="960" t="n">
        <f aca="false">AVERAGE(G7:G35)*10/4</f>
        <v>6</v>
      </c>
      <c r="H6" s="960" t="n">
        <f aca="false">AVERAGE(H7:H35)*10/4</f>
        <v>3.5</v>
      </c>
      <c r="I6" s="961" t="n">
        <f aca="false">AVERAGE(I7:I35)*10/4</f>
        <v>4</v>
      </c>
      <c r="J6" s="962" t="n">
        <f aca="false">AVERAGE(J7:J35)*10/4</f>
        <v>10</v>
      </c>
      <c r="K6" s="963" t="n">
        <f aca="false">AVERAGE(K7:K35)*10/4</f>
        <v>10</v>
      </c>
      <c r="L6" s="963" t="n">
        <f aca="false">AVERAGE(L7:L35)*10/4</f>
        <v>10</v>
      </c>
      <c r="M6" s="963" t="n">
        <f aca="false">AVERAGE(M7:M35)*10/4</f>
        <v>10</v>
      </c>
      <c r="N6" s="963" t="n">
        <f aca="false">AVERAGE(N7:N35)*10/4</f>
        <v>10</v>
      </c>
      <c r="O6" s="964" t="n">
        <f aca="false">AVERAGE(O7:O35)*10/4</f>
        <v>10</v>
      </c>
      <c r="P6" s="962" t="n">
        <f aca="false">AVERAGE(P7:P35)*10/4</f>
        <v>5.5</v>
      </c>
      <c r="Q6" s="963" t="n">
        <f aca="false">AVERAGE(Q7:Q35)*10/4</f>
        <v>5.5</v>
      </c>
      <c r="R6" s="963" t="e">
        <f aca="false">AVERAGE(R7:R35)*10/4</f>
        <v>#DIV/0!</v>
      </c>
      <c r="S6" s="963" t="e">
        <f aca="false">AVERAGE(S7:S35)*10/4</f>
        <v>#DIV/0!</v>
      </c>
      <c r="T6" s="963" t="e">
        <f aca="false">AVERAGE(T7:T35)*10/4</f>
        <v>#DIV/0!</v>
      </c>
      <c r="U6" s="964" t="e">
        <f aca="false">AVERAGE(U7:U35)*10/4</f>
        <v>#DIV/0!</v>
      </c>
      <c r="V6" s="962" t="e">
        <f aca="false">AVERAGE(V7:V35)*10/4</f>
        <v>#DIV/0!</v>
      </c>
      <c r="W6" s="963" t="e">
        <f aca="false">AVERAGE(W7:W35)*10/4</f>
        <v>#DIV/0!</v>
      </c>
      <c r="X6" s="963" t="e">
        <f aca="false">AVERAGE(X7:X35)*10/4</f>
        <v>#DIV/0!</v>
      </c>
      <c r="Y6" s="963" t="e">
        <f aca="false">AVERAGE(Y7:Y35)*10/4</f>
        <v>#DIV/0!</v>
      </c>
      <c r="Z6" s="963" t="e">
        <f aca="false">AVERAGE(Z7:Z35)*10/4</f>
        <v>#DIV/0!</v>
      </c>
      <c r="AA6" s="964" t="e">
        <f aca="false">AVERAGE(AA7:AA35)*10/4</f>
        <v>#DIV/0!</v>
      </c>
      <c r="AB6" s="964" t="e">
        <f aca="false">AVERAGE(AB7:AB35)*10/4</f>
        <v>#DIV/0!</v>
      </c>
      <c r="AC6" s="964" t="e">
        <f aca="false">AVERAGE(AC7:AC35)*10/4</f>
        <v>#DIV/0!</v>
      </c>
      <c r="AD6" s="964" t="e">
        <f aca="false">AVERAGE(AD7:AD35)*10/4</f>
        <v>#DIV/0!</v>
      </c>
      <c r="AE6" s="964" t="e">
        <f aca="false">AVERAGE(AE7:AE35)*10/4</f>
        <v>#DIV/0!</v>
      </c>
      <c r="AF6" s="964" t="e">
        <f aca="false">AVERAGE(AF7:AF35)*10/4</f>
        <v>#DIV/0!</v>
      </c>
      <c r="AG6" s="964" t="e">
        <f aca="false">AVERAGE(AG7:AG35)*10/4</f>
        <v>#DIV/0!</v>
      </c>
      <c r="AH6" s="964" t="n">
        <f aca="false">AVERAGE(AH7:AH35)*10/4</f>
        <v>10</v>
      </c>
      <c r="AI6" s="964" t="n">
        <f aca="false">AVERAGE(AI7:AI35)*10/4</f>
        <v>10</v>
      </c>
      <c r="AJ6" s="964" t="n">
        <f aca="false">AVERAGE(AJ7:AJ35)*10/4</f>
        <v>10</v>
      </c>
      <c r="AK6" s="964" t="n">
        <f aca="false">AVERAGE(AK7:AK35)*10/4</f>
        <v>10</v>
      </c>
      <c r="AL6" s="964" t="n">
        <f aca="false">AVERAGE(AL7:AL35)*10/4</f>
        <v>10</v>
      </c>
      <c r="AM6" s="964" t="e">
        <f aca="false">AVERAGE(AM7:AM35)*10/4</f>
        <v>#DIV/0!</v>
      </c>
      <c r="AN6" s="964" t="e">
        <f aca="false">AVERAGE(AN7:AN35)*10/4</f>
        <v>#DIV/0!</v>
      </c>
      <c r="AO6" s="964" t="e">
        <f aca="false">AVERAGE(AO7:AO35)*10/4</f>
        <v>#DIV/0!</v>
      </c>
      <c r="AP6" s="964" t="e">
        <f aca="false">AVERAGE(AP7:AP35)*10/4</f>
        <v>#DIV/0!</v>
      </c>
      <c r="AQ6" s="964" t="e">
        <f aca="false">AVERAGE(AQ7:AQ35)*10/4</f>
        <v>#DIV/0!</v>
      </c>
      <c r="AR6" s="964" t="e">
        <f aca="false">AVERAGE(AR7:AR35)*10/4</f>
        <v>#DIV/0!</v>
      </c>
      <c r="AS6" s="964" t="e">
        <f aca="false">AVERAGE(AS7:AS35)*10/4</f>
        <v>#DIV/0!</v>
      </c>
      <c r="AT6" s="964" t="n">
        <f aca="false">AVERAGE(AT7:AT35)*10/4</f>
        <v>10</v>
      </c>
      <c r="AU6" s="964" t="n">
        <f aca="false">AVERAGE(AU7:AU35)*10/4</f>
        <v>10</v>
      </c>
      <c r="AV6" s="964" t="n">
        <f aca="false">AVERAGE(AV7:AV35)*10/4</f>
        <v>10</v>
      </c>
      <c r="AW6" s="964" t="e">
        <f aca="false">AVERAGE(AW7:AW35)*10/4</f>
        <v>#DIV/0!</v>
      </c>
      <c r="AX6" s="964" t="e">
        <f aca="false">AVERAGE(AX7:AX35)*10/4</f>
        <v>#DIV/0!</v>
      </c>
      <c r="AY6" s="964" t="e">
        <f aca="false">AVERAGE(AY7:AY35)*10/4</f>
        <v>#DIV/0!</v>
      </c>
      <c r="AZ6" s="964" t="e">
        <f aca="false">AVERAGE(AZ7:AZ35)*10/4</f>
        <v>#DIV/0!</v>
      </c>
      <c r="BA6" s="964" t="e">
        <f aca="false">AVERAGE(BA7:BA35)*10/4</f>
        <v>#DIV/0!</v>
      </c>
      <c r="BB6" s="964" t="e">
        <f aca="false">AVERAGE(BB7:BB35)*10/4</f>
        <v>#DIV/0!</v>
      </c>
      <c r="BC6" s="964" t="e">
        <f aca="false">AVERAGE(BC7:BC35)*10/4</f>
        <v>#DIV/0!</v>
      </c>
      <c r="BD6" s="964" t="e">
        <f aca="false">AVERAGE(BD7:BD35)*10/4</f>
        <v>#DIV/0!</v>
      </c>
      <c r="BE6" s="964" t="e">
        <f aca="false">AVERAGE(BE7:BE35)*10/4</f>
        <v>#DIV/0!</v>
      </c>
      <c r="BF6" s="964" t="e">
        <f aca="false">AVERAGE(BF7:BF35)*10/4</f>
        <v>#DIV/0!</v>
      </c>
      <c r="BG6" s="964" t="e">
        <f aca="false">AVERAGE(BG7:BG35)*10/4</f>
        <v>#DIV/0!</v>
      </c>
      <c r="BH6" s="964" t="e">
        <f aca="false">AVERAGE(BH7:BH35)*10/4</f>
        <v>#DIV/0!</v>
      </c>
      <c r="BI6" s="964" t="e">
        <f aca="false">AVERAGE(BI7:BI35)*10/4</f>
        <v>#DIV/0!</v>
      </c>
      <c r="BJ6" s="964" t="e">
        <f aca="false">AVERAGE(BJ7:BJ35)*10/4</f>
        <v>#DIV/0!</v>
      </c>
      <c r="BK6" s="964" t="e">
        <f aca="false">AVERAGE(BK7:BK35)*10/4</f>
        <v>#DIV/0!</v>
      </c>
      <c r="BL6" s="964" t="n">
        <f aca="false">AVERAGE(BL7:BL35)*10/4</f>
        <v>9</v>
      </c>
      <c r="BM6" s="964" t="n">
        <f aca="false">AVERAGE(BM7:BM35)*10/4</f>
        <v>9</v>
      </c>
      <c r="BN6" s="964" t="n">
        <f aca="false">AVERAGE(BN7:BN35)*10/4</f>
        <v>10</v>
      </c>
      <c r="BO6" s="964" t="n">
        <f aca="false">AVERAGE(BO7:BO35)*10/4</f>
        <v>10</v>
      </c>
      <c r="BP6" s="964" t="n">
        <f aca="false">AVERAGE(BP7:BP35)*10/4</f>
        <v>10</v>
      </c>
      <c r="BQ6" s="964" t="e">
        <f aca="false">AVERAGE(BQ7:BQ35)*10/4</f>
        <v>#DIV/0!</v>
      </c>
      <c r="BR6" s="964" t="n">
        <f aca="false">AVERAGE(BR7:BR35)*10/4</f>
        <v>7.5</v>
      </c>
      <c r="BS6" s="964" t="e">
        <f aca="false">AVERAGE(BS7:BS35)*10/4</f>
        <v>#DIV/0!</v>
      </c>
      <c r="BT6" s="964" t="e">
        <f aca="false">AVERAGE(BT7:BT35)*10/4</f>
        <v>#DIV/0!</v>
      </c>
      <c r="BU6" s="964" t="e">
        <f aca="false">AVERAGE(BU7:BU35)*10/4</f>
        <v>#DIV/0!</v>
      </c>
      <c r="BV6" s="964" t="e">
        <f aca="false">AVERAGE(BV7:BV35)*10/4</f>
        <v>#DIV/0!</v>
      </c>
      <c r="BW6" s="964" t="e">
        <f aca="false">AVERAGE(BW7:BW35)*10/4</f>
        <v>#DIV/0!</v>
      </c>
      <c r="BX6" s="964" t="n">
        <f aca="false">AVERAGE(BX7:BX35)*10/4</f>
        <v>8.5</v>
      </c>
      <c r="BY6" s="964" t="n">
        <f aca="false">AVERAGE(BY7:BY35)*10/4</f>
        <v>8.5</v>
      </c>
      <c r="BZ6" s="964" t="n">
        <f aca="false">AVERAGE(BZ7:BZ35)*10/4</f>
        <v>8.5</v>
      </c>
      <c r="CA6" s="964" t="n">
        <f aca="false">AVERAGE(CA7:CA35)*10/4</f>
        <v>8.5</v>
      </c>
      <c r="CB6" s="964" t="n">
        <f aca="false">AVERAGE(CB7:CB35)*10/4</f>
        <v>8.5</v>
      </c>
      <c r="CC6" s="964" t="n">
        <f aca="false">AVERAGE(CC7:CC35)*10/4</f>
        <v>8.5</v>
      </c>
      <c r="CD6" s="961" t="e">
        <f aca="false">AVERAGE(CD7:CD35)*10/4</f>
        <v>#DIV/0!</v>
      </c>
      <c r="CE6" s="961" t="e">
        <f aca="false">AVERAGE(CE7:CE35)*10/4</f>
        <v>#DIV/0!</v>
      </c>
      <c r="CF6" s="961" t="e">
        <f aca="false">AVERAGE(CF7:CF35)*10/4</f>
        <v>#DIV/0!</v>
      </c>
      <c r="CG6" s="961" t="e">
        <f aca="false">AVERAGE(CG7:CG35)*10/4</f>
        <v>#DIV/0!</v>
      </c>
      <c r="CH6" s="961" t="e">
        <f aca="false">AVERAGE(CH7:CH35)*10/4</f>
        <v>#DIV/0!</v>
      </c>
      <c r="CI6" s="961" t="e">
        <f aca="false">AVERAGE(CI7:CI35)*10/4</f>
        <v>#DIV/0!</v>
      </c>
      <c r="CJ6" s="961" t="e">
        <f aca="false">AVERAGE(CJ7:CJ35)*10/4</f>
        <v>#DIV/0!</v>
      </c>
      <c r="CK6" s="964" t="e">
        <f aca="false">AVERAGE(CK7:CK35)*10/4</f>
        <v>#DIV/0!</v>
      </c>
      <c r="CL6" s="964" t="e">
        <f aca="false">AVERAGE(CL7:CL35)*10/4</f>
        <v>#DIV/0!</v>
      </c>
      <c r="CM6" s="964" t="e">
        <f aca="false">AVERAGE(CM7:CM35)*10/4</f>
        <v>#DIV/0!</v>
      </c>
      <c r="CN6" s="964" t="e">
        <f aca="false">AVERAGE(CN7:CN35)*10/4</f>
        <v>#DIV/0!</v>
      </c>
      <c r="CO6" s="964" t="e">
        <f aca="false">AVERAGE(CO7:CO35)*10/4</f>
        <v>#DIV/0!</v>
      </c>
      <c r="CP6" s="964" t="e">
        <f aca="false">AVERAGE(CP7:CP35)*10/4</f>
        <v>#DIV/0!</v>
      </c>
      <c r="CQ6" s="964" t="e">
        <f aca="false">AVERAGE(CQ7:CQ35)*10/4</f>
        <v>#DIV/0!</v>
      </c>
      <c r="CR6" s="964" t="e">
        <f aca="false">AVERAGE(CR7:CR35)*10/4</f>
        <v>#DIV/0!</v>
      </c>
      <c r="CS6" s="964" t="e">
        <f aca="false">AVERAGE(CS7:CS35)*10/4</f>
        <v>#DIV/0!</v>
      </c>
      <c r="CT6" s="964" t="e">
        <f aca="false">AVERAGE(CT7:CT35)*10/4</f>
        <v>#DIV/0!</v>
      </c>
      <c r="CU6" s="964" t="e">
        <f aca="false">AVERAGE(CU7:CU35)*10/4</f>
        <v>#DIV/0!</v>
      </c>
      <c r="CV6" s="964" t="e">
        <f aca="false">AVERAGE(CV7:CV35)*10/4</f>
        <v>#DIV/0!</v>
      </c>
      <c r="CW6" s="964" t="e">
        <f aca="false">AVERAGE(CW7:CW35)*10/4</f>
        <v>#DIV/0!</v>
      </c>
      <c r="CX6" s="964" t="n">
        <f aca="false">AVERAGE(CX7:CX35)*10/4</f>
        <v>8.5</v>
      </c>
      <c r="CY6" s="964" t="n">
        <f aca="false">AVERAGE(CY7:CY35)*10/4</f>
        <v>8.5</v>
      </c>
      <c r="CZ6" s="964" t="e">
        <f aca="false">AVERAGE(CZ7:CZ35)*10/4</f>
        <v>#DIV/0!</v>
      </c>
      <c r="DA6" s="964" t="e">
        <f aca="false">AVERAGE(DA7:DA35)*10/4</f>
        <v>#DIV/0!</v>
      </c>
      <c r="DB6" s="964" t="e">
        <f aca="false">AVERAGE(DB7:DB35)*10/4</f>
        <v>#DIV/0!</v>
      </c>
      <c r="DC6" s="964" t="e">
        <f aca="false">AVERAGE(DC7:DC35)*10/4</f>
        <v>#DIV/0!</v>
      </c>
      <c r="DD6" s="964" t="e">
        <f aca="false">AVERAGE(DD7:DD35)*10/4</f>
        <v>#DIV/0!</v>
      </c>
      <c r="DE6" s="964" t="e">
        <f aca="false">AVERAGE(DE7:DE35)*10/4</f>
        <v>#DIV/0!</v>
      </c>
      <c r="DF6" s="964" t="e">
        <f aca="false">AVERAGE(DF7:DF35)*10/4</f>
        <v>#DIV/0!</v>
      </c>
      <c r="DG6" s="964" t="e">
        <f aca="false">AVERAGE(DG7:DG35)*10/4</f>
        <v>#DIV/0!</v>
      </c>
      <c r="DH6" s="964" t="e">
        <f aca="false">AVERAGE(DH7:DH35)*10/4</f>
        <v>#DIV/0!</v>
      </c>
      <c r="DI6" s="964" t="e">
        <f aca="false">AVERAGE(DI7:DI35)*10/4</f>
        <v>#DIV/0!</v>
      </c>
      <c r="DJ6" s="964" t="n">
        <f aca="false">AVERAGE(DJ7:DJ35)*10/4</f>
        <v>6</v>
      </c>
      <c r="DK6" s="964" t="n">
        <f aca="false">AVERAGE(DK7:DK35)*10/4</f>
        <v>6</v>
      </c>
      <c r="DL6" s="964" t="e">
        <f aca="false">AVERAGE(DL7:DL35)*10/4</f>
        <v>#DIV/0!</v>
      </c>
      <c r="DM6" s="964" t="e">
        <f aca="false">AVERAGE(DM7:DM35)*10/4</f>
        <v>#DIV/0!</v>
      </c>
      <c r="DN6" s="964" t="e">
        <f aca="false">AVERAGE(DN7:DN35)*10/4</f>
        <v>#DIV/0!</v>
      </c>
      <c r="DO6" s="964" t="e">
        <f aca="false">AVERAGE(DO7:DO35)*10/4</f>
        <v>#DIV/0!</v>
      </c>
      <c r="DP6" s="964" t="e">
        <f aca="false">AVERAGE(DP7:DP35)*10/4</f>
        <v>#DIV/0!</v>
      </c>
      <c r="DQ6" s="964" t="e">
        <f aca="false">AVERAGE(DQ7:DQ35)*10/4</f>
        <v>#DIV/0!</v>
      </c>
      <c r="DR6" s="964" t="e">
        <f aca="false">AVERAGE(DR7:DR35)*10/4</f>
        <v>#DIV/0!</v>
      </c>
      <c r="DS6" s="964" t="e">
        <f aca="false">AVERAGE(DS7:DS35)*10/4</f>
        <v>#DIV/0!</v>
      </c>
      <c r="DT6" s="964" t="e">
        <f aca="false">AVERAGE(DT7:DT35)*10/4</f>
        <v>#DIV/0!</v>
      </c>
      <c r="DU6" s="964" t="e">
        <f aca="false">AVERAGE(DU7:DU35)*10/4</f>
        <v>#DIV/0!</v>
      </c>
      <c r="DV6" s="964" t="e">
        <f aca="false">AVERAGE(DV7:DV35)*10/4</f>
        <v>#DIV/0!</v>
      </c>
      <c r="DW6" s="964" t="e">
        <f aca="false">AVERAGE(DW7:DW35)*10/4</f>
        <v>#DIV/0!</v>
      </c>
      <c r="DX6" s="964" t="e">
        <f aca="false">AVERAGE(DX7:DX35)*10/4</f>
        <v>#DIV/0!</v>
      </c>
      <c r="DY6" s="964" t="e">
        <f aca="false">AVERAGE(DY7:DY35)*10/4</f>
        <v>#DIV/0!</v>
      </c>
      <c r="DZ6" s="964" t="e">
        <f aca="false">AVERAGE(DZ7:DZ35)*10/4</f>
        <v>#DIV/0!</v>
      </c>
      <c r="EA6" s="964" t="e">
        <f aca="false">AVERAGE(EA7:EA35)*10/4</f>
        <v>#DIV/0!</v>
      </c>
      <c r="EB6" s="964" t="n">
        <f aca="false">AVERAGE(EB7:EB35)*10/4</f>
        <v>7.5</v>
      </c>
      <c r="EC6" s="964" t="n">
        <f aca="false">AVERAGE(EC7:EC35)*10/4</f>
        <v>8.5</v>
      </c>
      <c r="ED6" s="964" t="n">
        <f aca="false">AVERAGE(ED7:ED35)*10/4</f>
        <v>8.5</v>
      </c>
      <c r="EE6" s="964" t="e">
        <f aca="false">AVERAGE(EE7:EE35)*10/4</f>
        <v>#DIV/0!</v>
      </c>
      <c r="EF6" s="964" t="e">
        <f aca="false">AVERAGE(EF7:EF35)*10/4</f>
        <v>#DIV/0!</v>
      </c>
      <c r="EG6" s="964" t="e">
        <f aca="false">AVERAGE(EG7:EG35)*10/4</f>
        <v>#DIV/0!</v>
      </c>
      <c r="EH6" s="964" t="n">
        <f aca="false">AVERAGE(EH7:EH35)*10/4</f>
        <v>8</v>
      </c>
      <c r="EI6" s="964" t="n">
        <f aca="false">AVERAGE(EI7:EI35)*10/4</f>
        <v>8</v>
      </c>
      <c r="EJ6" s="964" t="n">
        <f aca="false">AVERAGE(EJ7:EJ35)*10/4</f>
        <v>8</v>
      </c>
      <c r="EK6" s="964" t="n">
        <f aca="false">AVERAGE(EK7:EK35)*10/4</f>
        <v>8</v>
      </c>
      <c r="EL6" s="964" t="e">
        <f aca="false">AVERAGE(EL7:EL35)*10/4</f>
        <v>#DIV/0!</v>
      </c>
      <c r="EM6" s="964" t="e">
        <f aca="false">AVERAGE(EM7:EM35)*10/4</f>
        <v>#DIV/0!</v>
      </c>
      <c r="EN6" s="964" t="n">
        <f aca="false">AVERAGE(EN7:EN35)*10/4</f>
        <v>8.5</v>
      </c>
      <c r="EO6" s="964" t="n">
        <f aca="false">AVERAGE(EO7:EO35)*10/4</f>
        <v>8.5</v>
      </c>
      <c r="EP6" s="964" t="e">
        <f aca="false">AVERAGE(EP7:EP35)*10/4</f>
        <v>#DIV/0!</v>
      </c>
      <c r="EQ6" s="964" t="e">
        <f aca="false">AVERAGE(EQ7:EQ35)*10/4</f>
        <v>#DIV/0!</v>
      </c>
      <c r="ER6" s="964" t="e">
        <f aca="false">AVERAGE(ER7:ER35)*10/4</f>
        <v>#DIV/0!</v>
      </c>
      <c r="ES6" s="964" t="e">
        <f aca="false">AVERAGE(ES7:ES35)*10/4</f>
        <v>#DIV/0!</v>
      </c>
      <c r="ET6" s="964" t="e">
        <f aca="false">AVERAGE(ET7:ET35)*10/4</f>
        <v>#DIV/0!</v>
      </c>
      <c r="EU6" s="964" t="e">
        <f aca="false">AVERAGE(EU7:EU35)*10/4</f>
        <v>#DIV/0!</v>
      </c>
      <c r="EV6" s="964" t="e">
        <f aca="false">AVERAGE(EV7:EV35)*10/4</f>
        <v>#DIV/0!</v>
      </c>
      <c r="EW6" s="964" t="e">
        <f aca="false">AVERAGE(EW7:EW35)*10/4</f>
        <v>#DIV/0!</v>
      </c>
      <c r="EX6" s="964" t="e">
        <f aca="false">AVERAGE(EX7:EX35)*10/4</f>
        <v>#DIV/0!</v>
      </c>
      <c r="EY6" s="964" t="e">
        <f aca="false">AVERAGE(EY7:EY35)*10/4</f>
        <v>#DIV/0!</v>
      </c>
      <c r="EZ6" s="964" t="n">
        <f aca="false">AVERAGE(EZ7:EZ35)*10/4</f>
        <v>7.5</v>
      </c>
      <c r="FA6" s="964" t="n">
        <f aca="false">AVERAGE(FA7:FA35)*10/4</f>
        <v>7.5</v>
      </c>
      <c r="FB6" s="964" t="n">
        <f aca="false">AVERAGE(FB7:FB35)*10/4</f>
        <v>7.5</v>
      </c>
      <c r="FC6" s="964" t="n">
        <f aca="false">AVERAGE(FC7:FC35)*10/4</f>
        <v>7.5</v>
      </c>
      <c r="FD6" s="964" t="e">
        <f aca="false">AVERAGE(FD7:FD35)*10/4</f>
        <v>#DIV/0!</v>
      </c>
      <c r="FE6" s="964" t="e">
        <f aca="false">AVERAGE(FE7:FE35)*10/4</f>
        <v>#DIV/0!</v>
      </c>
      <c r="FF6" s="964" t="e">
        <f aca="false">AVERAGE(FF7:FF35)*10/4</f>
        <v>#DIV/0!</v>
      </c>
      <c r="FG6" s="964" t="e">
        <f aca="false">AVERAGE(FG7:FG35)*10/4</f>
        <v>#DIV/0!</v>
      </c>
      <c r="FH6" s="964" t="e">
        <f aca="false">AVERAGE(FH7:FH35)*10/4</f>
        <v>#DIV/0!</v>
      </c>
      <c r="FI6" s="964" t="e">
        <f aca="false">AVERAGE(FI7:FI35)*10/4</f>
        <v>#DIV/0!</v>
      </c>
      <c r="FJ6" s="964" t="e">
        <f aca="false">AVERAGE(FJ7:FJ35)*10/4</f>
        <v>#DIV/0!</v>
      </c>
      <c r="FK6" s="964" t="e">
        <f aca="false">AVERAGE(FK7:FK35)*10/4</f>
        <v>#DIV/0!</v>
      </c>
      <c r="FL6" s="964" t="e">
        <f aca="false">AVERAGE(FL7:FL35)*10/4</f>
        <v>#DIV/0!</v>
      </c>
      <c r="FM6" s="964" t="e">
        <f aca="false">AVERAGE(FM7:FM35)*10/4</f>
        <v>#DIV/0!</v>
      </c>
      <c r="FN6" s="964" t="e">
        <f aca="false">AVERAGE(FN7:FN35)*10/4</f>
        <v>#DIV/0!</v>
      </c>
      <c r="FO6" s="964" t="e">
        <f aca="false">AVERAGE(FO7:FO35)*10/4</f>
        <v>#DIV/0!</v>
      </c>
      <c r="FP6" s="964" t="e">
        <f aca="false">AVERAGE(FP7:FP35)*10/4</f>
        <v>#DIV/0!</v>
      </c>
      <c r="FQ6" s="964" t="e">
        <f aca="false">AVERAGE(FQ7:FQ35)*10/4</f>
        <v>#DIV/0!</v>
      </c>
      <c r="FR6" s="964" t="e">
        <f aca="false">AVERAGE(FR7:FR35)*10/4</f>
        <v>#DIV/0!</v>
      </c>
      <c r="FS6" s="964" t="e">
        <f aca="false">AVERAGE(FS7:FS35)*10/4</f>
        <v>#DIV/0!</v>
      </c>
      <c r="FT6" s="964" t="n">
        <f aca="false">AVERAGE(FT7:FT35)*10/4</f>
        <v>8.75</v>
      </c>
      <c r="FU6" s="964" t="n">
        <f aca="false">AVERAGE(FU7:FU35)*10/4</f>
        <v>8.75</v>
      </c>
      <c r="FV6" s="964" t="n">
        <f aca="false">AVERAGE(FV7:FV35)*10/4</f>
        <v>8.75</v>
      </c>
      <c r="FW6" s="964" t="n">
        <f aca="false">AVERAGE(FW7:FW35)*10/4</f>
        <v>8.75</v>
      </c>
      <c r="FX6" s="964" t="e">
        <f aca="false">AVERAGE(FX7:FX35)*10/4</f>
        <v>#DIV/0!</v>
      </c>
      <c r="FY6" s="964" t="e">
        <f aca="false">AVERAGE(FY7:FY35)*10/4</f>
        <v>#DIV/0!</v>
      </c>
      <c r="FZ6" s="964" t="e">
        <f aca="false">AVERAGE(FZ7:FZ35)*10/4</f>
        <v>#DIV/0!</v>
      </c>
      <c r="GA6" s="964" t="e">
        <f aca="false">AVERAGE(GA7:GA35)*10/4</f>
        <v>#DIV/0!</v>
      </c>
      <c r="GB6" s="964" t="e">
        <f aca="false">AVERAGE(GB7:GB35)*10/4</f>
        <v>#DIV/0!</v>
      </c>
      <c r="GC6" s="964" t="e">
        <f aca="false">AVERAGE(GC7:GC35)*10/4</f>
        <v>#DIV/0!</v>
      </c>
      <c r="GD6" s="964" t="e">
        <f aca="false">AVERAGE(GD7:GD35)*10/4</f>
        <v>#DIV/0!</v>
      </c>
      <c r="GE6" s="964" t="e">
        <f aca="false">AVERAGE(GE7:GE35)*10/4</f>
        <v>#DIV/0!</v>
      </c>
      <c r="GF6" s="964" t="e">
        <f aca="false">AVERAGE(GF7:GF35)*10/4</f>
        <v>#DIV/0!</v>
      </c>
      <c r="GG6" s="964" t="e">
        <f aca="false">AVERAGE(GG7:GG35)*10/4</f>
        <v>#DIV/0!</v>
      </c>
      <c r="GH6" s="964" t="e">
        <f aca="false">AVERAGE(GH7:GH35)*10/4</f>
        <v>#DIV/0!</v>
      </c>
      <c r="GI6" s="964" t="e">
        <f aca="false">AVERAGE(GI7:GI35)*10/4</f>
        <v>#DIV/0!</v>
      </c>
      <c r="GJ6" s="964" t="e">
        <f aca="false">AVERAGE(GJ7:GJ35)*10/4</f>
        <v>#DIV/0!</v>
      </c>
      <c r="GK6" s="964" t="e">
        <f aca="false">AVERAGE(GK7:GK35)*10/4</f>
        <v>#DIV/0!</v>
      </c>
      <c r="GL6" s="964" t="e">
        <f aca="false">AVERAGE(GL7:GL35)*10/4</f>
        <v>#DIV/0!</v>
      </c>
      <c r="GM6" s="964" t="e">
        <f aca="false">AVERAGE(GM7:GM35)*10/4</f>
        <v>#DIV/0!</v>
      </c>
      <c r="GN6" s="964" t="e">
        <f aca="false">AVERAGE(GN7:GN35)*10/4</f>
        <v>#DIV/0!</v>
      </c>
      <c r="GO6" s="964" t="e">
        <f aca="false">AVERAGE(GO7:GO35)*10/4</f>
        <v>#DIV/0!</v>
      </c>
      <c r="GP6" s="964" t="e">
        <f aca="false">AVERAGE(GP7:GP35)*10/4</f>
        <v>#DIV/0!</v>
      </c>
      <c r="GQ6" s="964" t="e">
        <f aca="false">AVERAGE(GQ7:GQ35)*10/4</f>
        <v>#DIV/0!</v>
      </c>
      <c r="GR6" s="964" t="e">
        <f aca="false">AVERAGE(GR7:GR35)*10/4</f>
        <v>#DIV/0!</v>
      </c>
      <c r="GS6" s="964" t="e">
        <f aca="false">AVERAGE(GS7:GS35)*10/4</f>
        <v>#DIV/0!</v>
      </c>
      <c r="GT6" s="964" t="e">
        <f aca="false">AVERAGE(GT7:GT35)*10/4</f>
        <v>#DIV/0!</v>
      </c>
      <c r="GU6" s="964" t="e">
        <f aca="false">AVERAGE(GU7:GU35)*10/4</f>
        <v>#DIV/0!</v>
      </c>
      <c r="GV6" s="964" t="e">
        <f aca="false">AVERAGE(GV7:GV35)*10/4</f>
        <v>#DIV/0!</v>
      </c>
      <c r="GW6" s="964" t="e">
        <f aca="false">AVERAGE(GW7:GW35)*10/4</f>
        <v>#DIV/0!</v>
      </c>
      <c r="GX6" s="964"/>
      <c r="GY6" s="964"/>
      <c r="GZ6" s="964"/>
      <c r="HA6" s="964"/>
      <c r="HB6" s="964"/>
      <c r="HC6" s="964"/>
    </row>
    <row r="7" customFormat="false" ht="15.75" hidden="false" customHeight="true" outlineLevel="0" collapsed="false">
      <c r="A7" s="965" t="s">
        <v>555</v>
      </c>
      <c r="B7" s="966" t="s">
        <v>218</v>
      </c>
      <c r="C7" s="967" t="s">
        <v>556</v>
      </c>
      <c r="D7" s="968" t="n">
        <v>2</v>
      </c>
      <c r="E7" s="969" t="n">
        <v>1</v>
      </c>
      <c r="F7" s="970" t="n">
        <v>1</v>
      </c>
      <c r="G7" s="969" t="n">
        <v>2</v>
      </c>
      <c r="H7" s="970" t="n">
        <v>1</v>
      </c>
      <c r="I7" s="971" t="n">
        <v>2</v>
      </c>
      <c r="J7" s="972" t="n">
        <v>4</v>
      </c>
      <c r="K7" s="969" t="n">
        <v>4</v>
      </c>
      <c r="L7" s="970" t="n">
        <v>4</v>
      </c>
      <c r="M7" s="969" t="n">
        <v>4</v>
      </c>
      <c r="N7" s="970" t="n">
        <v>4</v>
      </c>
      <c r="O7" s="971" t="n">
        <v>4</v>
      </c>
      <c r="P7" s="972" t="n">
        <v>2</v>
      </c>
      <c r="Q7" s="969" t="n">
        <v>2</v>
      </c>
      <c r="R7" s="970"/>
      <c r="S7" s="969"/>
      <c r="T7" s="970"/>
      <c r="U7" s="971"/>
      <c r="V7" s="972"/>
      <c r="W7" s="969"/>
      <c r="X7" s="970"/>
      <c r="Y7" s="969"/>
      <c r="Z7" s="970"/>
      <c r="AA7" s="971"/>
      <c r="AB7" s="972"/>
      <c r="AC7" s="969"/>
      <c r="AD7" s="970"/>
      <c r="AE7" s="969"/>
      <c r="AF7" s="970"/>
      <c r="AG7" s="971"/>
      <c r="AH7" s="972" t="n">
        <v>4</v>
      </c>
      <c r="AI7" s="969" t="n">
        <v>4</v>
      </c>
      <c r="AJ7" s="970" t="n">
        <v>4</v>
      </c>
      <c r="AK7" s="969" t="n">
        <v>4</v>
      </c>
      <c r="AL7" s="970" t="n">
        <v>4</v>
      </c>
      <c r="AM7" s="971"/>
      <c r="AN7" s="972"/>
      <c r="AO7" s="969"/>
      <c r="AP7" s="970"/>
      <c r="AQ7" s="969"/>
      <c r="AR7" s="970"/>
      <c r="AS7" s="971"/>
      <c r="AT7" s="972" t="n">
        <v>4</v>
      </c>
      <c r="AU7" s="969" t="n">
        <v>4</v>
      </c>
      <c r="AV7" s="970" t="n">
        <v>4</v>
      </c>
      <c r="AW7" s="969"/>
      <c r="AX7" s="970"/>
      <c r="AY7" s="971"/>
      <c r="AZ7" s="972"/>
      <c r="BA7" s="969"/>
      <c r="BB7" s="970"/>
      <c r="BC7" s="969"/>
      <c r="BD7" s="970"/>
      <c r="BE7" s="971"/>
      <c r="BF7" s="972"/>
      <c r="BG7" s="969"/>
      <c r="BH7" s="970"/>
      <c r="BI7" s="969"/>
      <c r="BJ7" s="970"/>
      <c r="BK7" s="971"/>
      <c r="BL7" s="972" t="n">
        <v>3</v>
      </c>
      <c r="BM7" s="969" t="n">
        <v>3</v>
      </c>
      <c r="BN7" s="970" t="n">
        <v>4</v>
      </c>
      <c r="BO7" s="969" t="n">
        <v>4</v>
      </c>
      <c r="BP7" s="970" t="n">
        <v>4</v>
      </c>
      <c r="BQ7" s="971"/>
      <c r="BR7" s="972" t="n">
        <v>3</v>
      </c>
      <c r="BS7" s="969"/>
      <c r="BT7" s="970"/>
      <c r="BU7" s="969"/>
      <c r="BV7" s="970"/>
      <c r="BW7" s="971"/>
      <c r="BX7" s="972" t="n">
        <v>3</v>
      </c>
      <c r="BY7" s="969" t="n">
        <v>3</v>
      </c>
      <c r="BZ7" s="970" t="n">
        <v>3</v>
      </c>
      <c r="CA7" s="969" t="n">
        <v>3</v>
      </c>
      <c r="CB7" s="970" t="n">
        <v>3</v>
      </c>
      <c r="CC7" s="973" t="n">
        <v>3</v>
      </c>
      <c r="CD7" s="972"/>
      <c r="CE7" s="969"/>
      <c r="CF7" s="970"/>
      <c r="CG7" s="969"/>
      <c r="CH7" s="970"/>
      <c r="CI7" s="969"/>
      <c r="CJ7" s="974"/>
      <c r="CK7" s="972"/>
      <c r="CL7" s="969"/>
      <c r="CM7" s="970"/>
      <c r="CN7" s="969"/>
      <c r="CO7" s="970"/>
      <c r="CP7" s="969"/>
      <c r="CQ7" s="974"/>
      <c r="CR7" s="972"/>
      <c r="CS7" s="969"/>
      <c r="CT7" s="970"/>
      <c r="CU7" s="969"/>
      <c r="CV7" s="970"/>
      <c r="CW7" s="971"/>
      <c r="CX7" s="972" t="n">
        <v>3</v>
      </c>
      <c r="CY7" s="969" t="n">
        <v>3</v>
      </c>
      <c r="CZ7" s="970"/>
      <c r="DA7" s="969"/>
      <c r="DB7" s="970"/>
      <c r="DC7" s="973"/>
      <c r="DD7" s="972"/>
      <c r="DE7" s="969"/>
      <c r="DF7" s="970"/>
      <c r="DG7" s="969"/>
      <c r="DH7" s="970"/>
      <c r="DI7" s="973"/>
      <c r="DJ7" s="972" t="n">
        <v>2</v>
      </c>
      <c r="DK7" s="969" t="n">
        <v>2</v>
      </c>
      <c r="DL7" s="970"/>
      <c r="DM7" s="969"/>
      <c r="DN7" s="970"/>
      <c r="DO7" s="973"/>
      <c r="DP7" s="972"/>
      <c r="DQ7" s="969"/>
      <c r="DR7" s="970"/>
      <c r="DS7" s="969"/>
      <c r="DT7" s="970"/>
      <c r="DU7" s="973"/>
      <c r="DV7" s="972"/>
      <c r="DW7" s="969"/>
      <c r="DX7" s="970"/>
      <c r="DY7" s="969"/>
      <c r="DZ7" s="970"/>
      <c r="EA7" s="973"/>
      <c r="EB7" s="972" t="n">
        <v>3</v>
      </c>
      <c r="EC7" s="969" t="n">
        <v>3</v>
      </c>
      <c r="ED7" s="970" t="n">
        <v>3</v>
      </c>
      <c r="EE7" s="969"/>
      <c r="EF7" s="970"/>
      <c r="EG7" s="973"/>
      <c r="EH7" s="972" t="n">
        <v>3</v>
      </c>
      <c r="EI7" s="969" t="n">
        <v>3</v>
      </c>
      <c r="EJ7" s="970" t="n">
        <v>3</v>
      </c>
      <c r="EK7" s="969" t="n">
        <v>3</v>
      </c>
      <c r="EL7" s="970"/>
      <c r="EM7" s="973"/>
      <c r="EN7" s="972" t="n">
        <v>4</v>
      </c>
      <c r="EO7" s="969" t="n">
        <v>4</v>
      </c>
      <c r="EP7" s="970"/>
      <c r="EQ7" s="969"/>
      <c r="ER7" s="970"/>
      <c r="ES7" s="973"/>
      <c r="ET7" s="972"/>
      <c r="EU7" s="969"/>
      <c r="EV7" s="970"/>
      <c r="EW7" s="969"/>
      <c r="EX7" s="970"/>
      <c r="EY7" s="973"/>
      <c r="EZ7" s="972" t="n">
        <v>3</v>
      </c>
      <c r="FA7" s="969" t="n">
        <v>3</v>
      </c>
      <c r="FB7" s="970" t="n">
        <v>3</v>
      </c>
      <c r="FC7" s="969" t="n">
        <v>3</v>
      </c>
      <c r="FD7" s="970"/>
      <c r="FE7" s="969"/>
      <c r="FF7" s="974"/>
      <c r="FG7" s="972"/>
      <c r="FH7" s="969"/>
      <c r="FI7" s="970"/>
      <c r="FJ7" s="969"/>
      <c r="FK7" s="970"/>
      <c r="FL7" s="969"/>
      <c r="FM7" s="974"/>
      <c r="FN7" s="972"/>
      <c r="FO7" s="969"/>
      <c r="FP7" s="970"/>
      <c r="FQ7" s="969"/>
      <c r="FR7" s="970"/>
      <c r="FS7" s="973"/>
      <c r="FT7" s="972" t="n">
        <v>4</v>
      </c>
      <c r="FU7" s="969" t="n">
        <v>4</v>
      </c>
      <c r="FV7" s="970" t="n">
        <v>4</v>
      </c>
      <c r="FW7" s="969" t="n">
        <v>4</v>
      </c>
      <c r="FX7" s="970"/>
      <c r="FY7" s="973"/>
      <c r="FZ7" s="972"/>
      <c r="GA7" s="969"/>
      <c r="GB7" s="970"/>
      <c r="GC7" s="969"/>
      <c r="GD7" s="970"/>
      <c r="GE7" s="973"/>
      <c r="GF7" s="972"/>
      <c r="GG7" s="969"/>
      <c r="GH7" s="970"/>
      <c r="GI7" s="969"/>
      <c r="GJ7" s="970"/>
      <c r="GK7" s="973"/>
      <c r="GL7" s="972"/>
      <c r="GM7" s="969"/>
      <c r="GN7" s="970"/>
      <c r="GO7" s="969"/>
      <c r="GP7" s="970"/>
      <c r="GQ7" s="973"/>
      <c r="GR7" s="972"/>
      <c r="GS7" s="969"/>
      <c r="GT7" s="970"/>
      <c r="GU7" s="969"/>
      <c r="GV7" s="970"/>
      <c r="GW7" s="973"/>
      <c r="GX7" s="975"/>
      <c r="GY7" s="976"/>
      <c r="GZ7" s="977"/>
      <c r="HA7" s="976"/>
      <c r="HB7" s="977"/>
      <c r="HC7" s="978"/>
    </row>
    <row r="8" customFormat="false" ht="9.75" hidden="false" customHeight="true" outlineLevel="0" collapsed="false">
      <c r="A8" s="965"/>
      <c r="B8" s="979"/>
      <c r="C8" s="980"/>
      <c r="D8" s="968"/>
      <c r="E8" s="969"/>
      <c r="F8" s="969"/>
      <c r="G8" s="969"/>
      <c r="H8" s="969"/>
      <c r="I8" s="971"/>
      <c r="J8" s="972"/>
      <c r="K8" s="969"/>
      <c r="L8" s="969"/>
      <c r="M8" s="969"/>
      <c r="N8" s="969"/>
      <c r="O8" s="971"/>
      <c r="P8" s="972"/>
      <c r="Q8" s="969"/>
      <c r="R8" s="969"/>
      <c r="S8" s="969"/>
      <c r="T8" s="969"/>
      <c r="U8" s="971"/>
      <c r="V8" s="972"/>
      <c r="W8" s="969"/>
      <c r="X8" s="969"/>
      <c r="Y8" s="969"/>
      <c r="Z8" s="969"/>
      <c r="AA8" s="971"/>
      <c r="AB8" s="972"/>
      <c r="AC8" s="969"/>
      <c r="AD8" s="969"/>
      <c r="AE8" s="969"/>
      <c r="AF8" s="969"/>
      <c r="AG8" s="971"/>
      <c r="AH8" s="972"/>
      <c r="AI8" s="969"/>
      <c r="AJ8" s="969"/>
      <c r="AK8" s="969"/>
      <c r="AL8" s="969"/>
      <c r="AM8" s="971"/>
      <c r="AN8" s="972"/>
      <c r="AO8" s="969"/>
      <c r="AP8" s="969"/>
      <c r="AQ8" s="969"/>
      <c r="AR8" s="969"/>
      <c r="AS8" s="971"/>
      <c r="AT8" s="972"/>
      <c r="AU8" s="969"/>
      <c r="AV8" s="969"/>
      <c r="AW8" s="969"/>
      <c r="AX8" s="969"/>
      <c r="AY8" s="971"/>
      <c r="AZ8" s="972"/>
      <c r="BA8" s="969"/>
      <c r="BB8" s="969"/>
      <c r="BC8" s="969"/>
      <c r="BD8" s="969"/>
      <c r="BE8" s="971"/>
      <c r="BF8" s="972"/>
      <c r="BG8" s="969"/>
      <c r="BH8" s="969"/>
      <c r="BI8" s="969"/>
      <c r="BJ8" s="969"/>
      <c r="BK8" s="971"/>
      <c r="BL8" s="972"/>
      <c r="BM8" s="969"/>
      <c r="BN8" s="969"/>
      <c r="BO8" s="969"/>
      <c r="BP8" s="969"/>
      <c r="BQ8" s="971"/>
      <c r="BR8" s="972"/>
      <c r="BS8" s="969"/>
      <c r="BT8" s="969"/>
      <c r="BU8" s="969"/>
      <c r="BV8" s="969"/>
      <c r="BW8" s="971"/>
      <c r="BX8" s="972"/>
      <c r="BY8" s="969"/>
      <c r="BZ8" s="969"/>
      <c r="CA8" s="969"/>
      <c r="CB8" s="969"/>
      <c r="CC8" s="973"/>
      <c r="CD8" s="972"/>
      <c r="CE8" s="969"/>
      <c r="CF8" s="969"/>
      <c r="CG8" s="969"/>
      <c r="CH8" s="969"/>
      <c r="CI8" s="969"/>
      <c r="CJ8" s="974"/>
      <c r="CK8" s="972"/>
      <c r="CL8" s="969"/>
      <c r="CM8" s="969"/>
      <c r="CN8" s="969"/>
      <c r="CO8" s="969"/>
      <c r="CP8" s="969"/>
      <c r="CQ8" s="974"/>
      <c r="CR8" s="972"/>
      <c r="CS8" s="969"/>
      <c r="CT8" s="969"/>
      <c r="CU8" s="969"/>
      <c r="CV8" s="969"/>
      <c r="CW8" s="971"/>
      <c r="CX8" s="972"/>
      <c r="CY8" s="969"/>
      <c r="CZ8" s="969"/>
      <c r="DA8" s="969"/>
      <c r="DB8" s="969"/>
      <c r="DC8" s="973"/>
      <c r="DD8" s="972"/>
      <c r="DE8" s="969"/>
      <c r="DF8" s="969"/>
      <c r="DG8" s="969"/>
      <c r="DH8" s="969"/>
      <c r="DI8" s="973"/>
      <c r="DJ8" s="972"/>
      <c r="DK8" s="969"/>
      <c r="DL8" s="969"/>
      <c r="DM8" s="969"/>
      <c r="DN8" s="969"/>
      <c r="DO8" s="973"/>
      <c r="DP8" s="972"/>
      <c r="DQ8" s="969"/>
      <c r="DR8" s="969"/>
      <c r="DS8" s="969"/>
      <c r="DT8" s="969"/>
      <c r="DU8" s="973"/>
      <c r="DV8" s="972"/>
      <c r="DW8" s="969"/>
      <c r="DX8" s="969"/>
      <c r="DY8" s="969"/>
      <c r="DZ8" s="969"/>
      <c r="EA8" s="973"/>
      <c r="EB8" s="972"/>
      <c r="EC8" s="969"/>
      <c r="ED8" s="969"/>
      <c r="EE8" s="969"/>
      <c r="EF8" s="969"/>
      <c r="EG8" s="973"/>
      <c r="EH8" s="972"/>
      <c r="EI8" s="969"/>
      <c r="EJ8" s="969"/>
      <c r="EK8" s="969"/>
      <c r="EL8" s="969"/>
      <c r="EM8" s="973"/>
      <c r="EN8" s="972"/>
      <c r="EO8" s="969"/>
      <c r="EP8" s="969"/>
      <c r="EQ8" s="969"/>
      <c r="ER8" s="969"/>
      <c r="ES8" s="973"/>
      <c r="ET8" s="972"/>
      <c r="EU8" s="969"/>
      <c r="EV8" s="969"/>
      <c r="EW8" s="969"/>
      <c r="EX8" s="969"/>
      <c r="EY8" s="973"/>
      <c r="EZ8" s="972"/>
      <c r="FA8" s="969"/>
      <c r="FB8" s="969"/>
      <c r="FC8" s="969"/>
      <c r="FD8" s="969"/>
      <c r="FE8" s="969"/>
      <c r="FF8" s="974"/>
      <c r="FG8" s="972"/>
      <c r="FH8" s="969"/>
      <c r="FI8" s="969"/>
      <c r="FJ8" s="969"/>
      <c r="FK8" s="969"/>
      <c r="FL8" s="969"/>
      <c r="FM8" s="974"/>
      <c r="FN8" s="972"/>
      <c r="FO8" s="969"/>
      <c r="FP8" s="969"/>
      <c r="FQ8" s="969"/>
      <c r="FR8" s="969"/>
      <c r="FS8" s="973"/>
      <c r="FT8" s="972"/>
      <c r="FU8" s="969"/>
      <c r="FV8" s="969"/>
      <c r="FW8" s="969"/>
      <c r="FX8" s="969"/>
      <c r="FY8" s="973"/>
      <c r="FZ8" s="972"/>
      <c r="GA8" s="969"/>
      <c r="GB8" s="969"/>
      <c r="GC8" s="969"/>
      <c r="GD8" s="969"/>
      <c r="GE8" s="973"/>
      <c r="GF8" s="972"/>
      <c r="GG8" s="969"/>
      <c r="GH8" s="969"/>
      <c r="GI8" s="969"/>
      <c r="GJ8" s="969"/>
      <c r="GK8" s="973"/>
      <c r="GL8" s="972"/>
      <c r="GM8" s="969"/>
      <c r="GN8" s="969"/>
      <c r="GO8" s="969"/>
      <c r="GP8" s="969"/>
      <c r="GQ8" s="973"/>
      <c r="GR8" s="972"/>
      <c r="GS8" s="969"/>
      <c r="GT8" s="969"/>
      <c r="GU8" s="969"/>
      <c r="GV8" s="969"/>
      <c r="GW8" s="973"/>
      <c r="GX8" s="975"/>
      <c r="GY8" s="976"/>
      <c r="GZ8" s="976"/>
      <c r="HA8" s="976"/>
      <c r="HB8" s="976"/>
      <c r="HC8" s="978"/>
    </row>
    <row r="9" customFormat="false" ht="15.75" hidden="false" customHeight="false" outlineLevel="0" collapsed="false">
      <c r="A9" s="965"/>
      <c r="B9" s="981" t="s">
        <v>220</v>
      </c>
      <c r="C9" s="982" t="s">
        <v>557</v>
      </c>
      <c r="D9" s="968"/>
      <c r="E9" s="969"/>
      <c r="F9" s="969"/>
      <c r="G9" s="969"/>
      <c r="H9" s="969"/>
      <c r="I9" s="971"/>
      <c r="J9" s="972"/>
      <c r="K9" s="969"/>
      <c r="L9" s="969"/>
      <c r="M9" s="969"/>
      <c r="N9" s="969"/>
      <c r="O9" s="971"/>
      <c r="P9" s="972"/>
      <c r="Q9" s="969"/>
      <c r="R9" s="969"/>
      <c r="S9" s="969"/>
      <c r="T9" s="969"/>
      <c r="U9" s="971"/>
      <c r="V9" s="972"/>
      <c r="W9" s="969"/>
      <c r="X9" s="969"/>
      <c r="Y9" s="969"/>
      <c r="Z9" s="969"/>
      <c r="AA9" s="971"/>
      <c r="AB9" s="972"/>
      <c r="AC9" s="969"/>
      <c r="AD9" s="969"/>
      <c r="AE9" s="969"/>
      <c r="AF9" s="969"/>
      <c r="AG9" s="971"/>
      <c r="AH9" s="972"/>
      <c r="AI9" s="969"/>
      <c r="AJ9" s="969"/>
      <c r="AK9" s="969"/>
      <c r="AL9" s="969"/>
      <c r="AM9" s="971"/>
      <c r="AN9" s="972"/>
      <c r="AO9" s="969"/>
      <c r="AP9" s="969"/>
      <c r="AQ9" s="969"/>
      <c r="AR9" s="969"/>
      <c r="AS9" s="971"/>
      <c r="AT9" s="972"/>
      <c r="AU9" s="969"/>
      <c r="AV9" s="969"/>
      <c r="AW9" s="969"/>
      <c r="AX9" s="969"/>
      <c r="AY9" s="971"/>
      <c r="AZ9" s="972"/>
      <c r="BA9" s="969"/>
      <c r="BB9" s="969"/>
      <c r="BC9" s="969"/>
      <c r="BD9" s="969"/>
      <c r="BE9" s="971"/>
      <c r="BF9" s="972"/>
      <c r="BG9" s="969"/>
      <c r="BH9" s="969"/>
      <c r="BI9" s="969"/>
      <c r="BJ9" s="969"/>
      <c r="BK9" s="971"/>
      <c r="BL9" s="972"/>
      <c r="BM9" s="969"/>
      <c r="BN9" s="969"/>
      <c r="BO9" s="969"/>
      <c r="BP9" s="969"/>
      <c r="BQ9" s="971"/>
      <c r="BR9" s="972"/>
      <c r="BS9" s="969"/>
      <c r="BT9" s="969"/>
      <c r="BU9" s="969"/>
      <c r="BV9" s="969"/>
      <c r="BW9" s="971"/>
      <c r="BX9" s="972"/>
      <c r="BY9" s="969"/>
      <c r="BZ9" s="969"/>
      <c r="CA9" s="969"/>
      <c r="CB9" s="969"/>
      <c r="CC9" s="973"/>
      <c r="CD9" s="972"/>
      <c r="CE9" s="969"/>
      <c r="CF9" s="969"/>
      <c r="CG9" s="969"/>
      <c r="CH9" s="969"/>
      <c r="CI9" s="969"/>
      <c r="CJ9" s="974"/>
      <c r="CK9" s="972"/>
      <c r="CL9" s="969"/>
      <c r="CM9" s="969"/>
      <c r="CN9" s="969"/>
      <c r="CO9" s="969"/>
      <c r="CP9" s="969"/>
      <c r="CQ9" s="974"/>
      <c r="CR9" s="972"/>
      <c r="CS9" s="969"/>
      <c r="CT9" s="969"/>
      <c r="CU9" s="969"/>
      <c r="CV9" s="969"/>
      <c r="CW9" s="971"/>
      <c r="CX9" s="972"/>
      <c r="CY9" s="969"/>
      <c r="CZ9" s="969"/>
      <c r="DA9" s="969"/>
      <c r="DB9" s="969"/>
      <c r="DC9" s="973"/>
      <c r="DD9" s="972"/>
      <c r="DE9" s="969"/>
      <c r="DF9" s="969"/>
      <c r="DG9" s="969"/>
      <c r="DH9" s="969"/>
      <c r="DI9" s="973"/>
      <c r="DJ9" s="972"/>
      <c r="DK9" s="969"/>
      <c r="DL9" s="969"/>
      <c r="DM9" s="969"/>
      <c r="DN9" s="969"/>
      <c r="DO9" s="973"/>
      <c r="DP9" s="972"/>
      <c r="DQ9" s="969"/>
      <c r="DR9" s="969"/>
      <c r="DS9" s="969"/>
      <c r="DT9" s="969"/>
      <c r="DU9" s="973"/>
      <c r="DV9" s="972"/>
      <c r="DW9" s="969"/>
      <c r="DX9" s="969"/>
      <c r="DY9" s="969"/>
      <c r="DZ9" s="969"/>
      <c r="EA9" s="973"/>
      <c r="EB9" s="972"/>
      <c r="EC9" s="969"/>
      <c r="ED9" s="969"/>
      <c r="EE9" s="969"/>
      <c r="EF9" s="969"/>
      <c r="EG9" s="973"/>
      <c r="EH9" s="972"/>
      <c r="EI9" s="969"/>
      <c r="EJ9" s="969"/>
      <c r="EK9" s="969"/>
      <c r="EL9" s="969"/>
      <c r="EM9" s="973"/>
      <c r="EN9" s="972"/>
      <c r="EO9" s="969"/>
      <c r="EP9" s="969"/>
      <c r="EQ9" s="969"/>
      <c r="ER9" s="969"/>
      <c r="ES9" s="973"/>
      <c r="ET9" s="972"/>
      <c r="EU9" s="969"/>
      <c r="EV9" s="969"/>
      <c r="EW9" s="969"/>
      <c r="EX9" s="969"/>
      <c r="EY9" s="973"/>
      <c r="EZ9" s="972"/>
      <c r="FA9" s="969"/>
      <c r="FB9" s="969"/>
      <c r="FC9" s="969"/>
      <c r="FD9" s="969"/>
      <c r="FE9" s="969"/>
      <c r="FF9" s="974"/>
      <c r="FG9" s="972"/>
      <c r="FH9" s="969"/>
      <c r="FI9" s="969"/>
      <c r="FJ9" s="969"/>
      <c r="FK9" s="969"/>
      <c r="FL9" s="969"/>
      <c r="FM9" s="974"/>
      <c r="FN9" s="972"/>
      <c r="FO9" s="969"/>
      <c r="FP9" s="969"/>
      <c r="FQ9" s="969"/>
      <c r="FR9" s="969"/>
      <c r="FS9" s="973"/>
      <c r="FT9" s="972"/>
      <c r="FU9" s="969"/>
      <c r="FV9" s="969"/>
      <c r="FW9" s="969"/>
      <c r="FX9" s="969"/>
      <c r="FY9" s="973"/>
      <c r="FZ9" s="972"/>
      <c r="GA9" s="969"/>
      <c r="GB9" s="969"/>
      <c r="GC9" s="969"/>
      <c r="GD9" s="969"/>
      <c r="GE9" s="973"/>
      <c r="GF9" s="972"/>
      <c r="GG9" s="969"/>
      <c r="GH9" s="969"/>
      <c r="GI9" s="969"/>
      <c r="GJ9" s="969"/>
      <c r="GK9" s="973"/>
      <c r="GL9" s="972"/>
      <c r="GM9" s="969"/>
      <c r="GN9" s="969"/>
      <c r="GO9" s="969"/>
      <c r="GP9" s="969"/>
      <c r="GQ9" s="973"/>
      <c r="GR9" s="972"/>
      <c r="GS9" s="969"/>
      <c r="GT9" s="969"/>
      <c r="GU9" s="969"/>
      <c r="GV9" s="969"/>
      <c r="GW9" s="973"/>
      <c r="GX9" s="975"/>
      <c r="GY9" s="976"/>
      <c r="GZ9" s="976"/>
      <c r="HA9" s="976"/>
      <c r="HB9" s="976"/>
      <c r="HC9" s="978"/>
    </row>
    <row r="10" customFormat="false" ht="9.75" hidden="false" customHeight="true" outlineLevel="0" collapsed="false">
      <c r="A10" s="965"/>
      <c r="B10" s="979"/>
      <c r="C10" s="983"/>
      <c r="D10" s="968"/>
      <c r="E10" s="969"/>
      <c r="F10" s="969"/>
      <c r="G10" s="969"/>
      <c r="H10" s="969"/>
      <c r="I10" s="971"/>
      <c r="J10" s="972"/>
      <c r="K10" s="969"/>
      <c r="L10" s="969"/>
      <c r="M10" s="969"/>
      <c r="N10" s="969"/>
      <c r="O10" s="971"/>
      <c r="P10" s="972"/>
      <c r="Q10" s="969"/>
      <c r="R10" s="969"/>
      <c r="S10" s="969"/>
      <c r="T10" s="969"/>
      <c r="U10" s="971"/>
      <c r="V10" s="972"/>
      <c r="W10" s="969"/>
      <c r="X10" s="969"/>
      <c r="Y10" s="969"/>
      <c r="Z10" s="969"/>
      <c r="AA10" s="971"/>
      <c r="AB10" s="972"/>
      <c r="AC10" s="969"/>
      <c r="AD10" s="969"/>
      <c r="AE10" s="969"/>
      <c r="AF10" s="969"/>
      <c r="AG10" s="971"/>
      <c r="AH10" s="972"/>
      <c r="AI10" s="969"/>
      <c r="AJ10" s="969"/>
      <c r="AK10" s="969"/>
      <c r="AL10" s="969"/>
      <c r="AM10" s="971"/>
      <c r="AN10" s="972"/>
      <c r="AO10" s="969"/>
      <c r="AP10" s="969"/>
      <c r="AQ10" s="969"/>
      <c r="AR10" s="969"/>
      <c r="AS10" s="971"/>
      <c r="AT10" s="972"/>
      <c r="AU10" s="969"/>
      <c r="AV10" s="969"/>
      <c r="AW10" s="969"/>
      <c r="AX10" s="969"/>
      <c r="AY10" s="971"/>
      <c r="AZ10" s="972"/>
      <c r="BA10" s="969"/>
      <c r="BB10" s="969"/>
      <c r="BC10" s="969"/>
      <c r="BD10" s="969"/>
      <c r="BE10" s="971"/>
      <c r="BF10" s="972"/>
      <c r="BG10" s="969"/>
      <c r="BH10" s="969"/>
      <c r="BI10" s="969"/>
      <c r="BJ10" s="969"/>
      <c r="BK10" s="971"/>
      <c r="BL10" s="972"/>
      <c r="BM10" s="969"/>
      <c r="BN10" s="969"/>
      <c r="BO10" s="969"/>
      <c r="BP10" s="969"/>
      <c r="BQ10" s="971"/>
      <c r="BR10" s="972"/>
      <c r="BS10" s="969"/>
      <c r="BT10" s="969"/>
      <c r="BU10" s="969"/>
      <c r="BV10" s="969"/>
      <c r="BW10" s="971"/>
      <c r="BX10" s="972"/>
      <c r="BY10" s="969"/>
      <c r="BZ10" s="969"/>
      <c r="CA10" s="969"/>
      <c r="CB10" s="969"/>
      <c r="CC10" s="973"/>
      <c r="CD10" s="972"/>
      <c r="CE10" s="969"/>
      <c r="CF10" s="969"/>
      <c r="CG10" s="969"/>
      <c r="CH10" s="969"/>
      <c r="CI10" s="969"/>
      <c r="CJ10" s="974"/>
      <c r="CK10" s="972"/>
      <c r="CL10" s="969"/>
      <c r="CM10" s="969"/>
      <c r="CN10" s="969"/>
      <c r="CO10" s="969"/>
      <c r="CP10" s="969"/>
      <c r="CQ10" s="974"/>
      <c r="CR10" s="972"/>
      <c r="CS10" s="969"/>
      <c r="CT10" s="969"/>
      <c r="CU10" s="969"/>
      <c r="CV10" s="969"/>
      <c r="CW10" s="971"/>
      <c r="CX10" s="972"/>
      <c r="CY10" s="969"/>
      <c r="CZ10" s="969"/>
      <c r="DA10" s="969"/>
      <c r="DB10" s="969"/>
      <c r="DC10" s="973"/>
      <c r="DD10" s="972"/>
      <c r="DE10" s="969"/>
      <c r="DF10" s="969"/>
      <c r="DG10" s="969"/>
      <c r="DH10" s="969"/>
      <c r="DI10" s="973"/>
      <c r="DJ10" s="972"/>
      <c r="DK10" s="969"/>
      <c r="DL10" s="969"/>
      <c r="DM10" s="969"/>
      <c r="DN10" s="969"/>
      <c r="DO10" s="973"/>
      <c r="DP10" s="972"/>
      <c r="DQ10" s="969"/>
      <c r="DR10" s="969"/>
      <c r="DS10" s="969"/>
      <c r="DT10" s="969"/>
      <c r="DU10" s="973"/>
      <c r="DV10" s="972"/>
      <c r="DW10" s="969"/>
      <c r="DX10" s="969"/>
      <c r="DY10" s="969"/>
      <c r="DZ10" s="969"/>
      <c r="EA10" s="973"/>
      <c r="EB10" s="972"/>
      <c r="EC10" s="969"/>
      <c r="ED10" s="969"/>
      <c r="EE10" s="969"/>
      <c r="EF10" s="969"/>
      <c r="EG10" s="973"/>
      <c r="EH10" s="972"/>
      <c r="EI10" s="969"/>
      <c r="EJ10" s="969"/>
      <c r="EK10" s="969"/>
      <c r="EL10" s="969"/>
      <c r="EM10" s="973"/>
      <c r="EN10" s="972"/>
      <c r="EO10" s="969"/>
      <c r="EP10" s="969"/>
      <c r="EQ10" s="969"/>
      <c r="ER10" s="969"/>
      <c r="ES10" s="973"/>
      <c r="ET10" s="972"/>
      <c r="EU10" s="969"/>
      <c r="EV10" s="969"/>
      <c r="EW10" s="969"/>
      <c r="EX10" s="969"/>
      <c r="EY10" s="973"/>
      <c r="EZ10" s="972"/>
      <c r="FA10" s="969"/>
      <c r="FB10" s="969"/>
      <c r="FC10" s="969"/>
      <c r="FD10" s="969"/>
      <c r="FE10" s="969"/>
      <c r="FF10" s="974"/>
      <c r="FG10" s="972"/>
      <c r="FH10" s="969"/>
      <c r="FI10" s="969"/>
      <c r="FJ10" s="969"/>
      <c r="FK10" s="969"/>
      <c r="FL10" s="969"/>
      <c r="FM10" s="974"/>
      <c r="FN10" s="972"/>
      <c r="FO10" s="969"/>
      <c r="FP10" s="969"/>
      <c r="FQ10" s="969"/>
      <c r="FR10" s="969"/>
      <c r="FS10" s="973"/>
      <c r="FT10" s="972"/>
      <c r="FU10" s="969"/>
      <c r="FV10" s="969"/>
      <c r="FW10" s="969"/>
      <c r="FX10" s="969"/>
      <c r="FY10" s="973"/>
      <c r="FZ10" s="972"/>
      <c r="GA10" s="969"/>
      <c r="GB10" s="969"/>
      <c r="GC10" s="969"/>
      <c r="GD10" s="969"/>
      <c r="GE10" s="973"/>
      <c r="GF10" s="972"/>
      <c r="GG10" s="969"/>
      <c r="GH10" s="969"/>
      <c r="GI10" s="969"/>
      <c r="GJ10" s="969"/>
      <c r="GK10" s="973"/>
      <c r="GL10" s="972"/>
      <c r="GM10" s="969"/>
      <c r="GN10" s="969"/>
      <c r="GO10" s="969"/>
      <c r="GP10" s="969"/>
      <c r="GQ10" s="973"/>
      <c r="GR10" s="972"/>
      <c r="GS10" s="969"/>
      <c r="GT10" s="969"/>
      <c r="GU10" s="969"/>
      <c r="GV10" s="969"/>
      <c r="GW10" s="973"/>
      <c r="GX10" s="975"/>
      <c r="GY10" s="976"/>
      <c r="GZ10" s="976"/>
      <c r="HA10" s="976"/>
      <c r="HB10" s="976"/>
      <c r="HC10" s="978"/>
    </row>
    <row r="11" customFormat="false" ht="15.75" hidden="false" customHeight="false" outlineLevel="0" collapsed="false">
      <c r="A11" s="965"/>
      <c r="B11" s="981" t="s">
        <v>222</v>
      </c>
      <c r="C11" s="982" t="s">
        <v>557</v>
      </c>
      <c r="D11" s="968"/>
      <c r="E11" s="969"/>
      <c r="F11" s="969"/>
      <c r="G11" s="969"/>
      <c r="H11" s="969"/>
      <c r="I11" s="971"/>
      <c r="J11" s="972"/>
      <c r="K11" s="969"/>
      <c r="L11" s="969"/>
      <c r="M11" s="969"/>
      <c r="N11" s="969"/>
      <c r="O11" s="971"/>
      <c r="P11" s="972"/>
      <c r="Q11" s="969"/>
      <c r="R11" s="969"/>
      <c r="S11" s="969"/>
      <c r="T11" s="969"/>
      <c r="U11" s="971"/>
      <c r="V11" s="972"/>
      <c r="W11" s="969"/>
      <c r="X11" s="969"/>
      <c r="Y11" s="969"/>
      <c r="Z11" s="969"/>
      <c r="AA11" s="971"/>
      <c r="AB11" s="972"/>
      <c r="AC11" s="969"/>
      <c r="AD11" s="969"/>
      <c r="AE11" s="969"/>
      <c r="AF11" s="969"/>
      <c r="AG11" s="971"/>
      <c r="AH11" s="972"/>
      <c r="AI11" s="969"/>
      <c r="AJ11" s="969"/>
      <c r="AK11" s="969"/>
      <c r="AL11" s="969"/>
      <c r="AM11" s="971"/>
      <c r="AN11" s="972"/>
      <c r="AO11" s="969"/>
      <c r="AP11" s="969"/>
      <c r="AQ11" s="969"/>
      <c r="AR11" s="969"/>
      <c r="AS11" s="971"/>
      <c r="AT11" s="972"/>
      <c r="AU11" s="969"/>
      <c r="AV11" s="969"/>
      <c r="AW11" s="969"/>
      <c r="AX11" s="969"/>
      <c r="AY11" s="971"/>
      <c r="AZ11" s="972"/>
      <c r="BA11" s="969"/>
      <c r="BB11" s="969"/>
      <c r="BC11" s="969"/>
      <c r="BD11" s="969"/>
      <c r="BE11" s="971"/>
      <c r="BF11" s="972"/>
      <c r="BG11" s="969"/>
      <c r="BH11" s="969"/>
      <c r="BI11" s="969"/>
      <c r="BJ11" s="969"/>
      <c r="BK11" s="971"/>
      <c r="BL11" s="972"/>
      <c r="BM11" s="969"/>
      <c r="BN11" s="969"/>
      <c r="BO11" s="969"/>
      <c r="BP11" s="969"/>
      <c r="BQ11" s="971"/>
      <c r="BR11" s="972"/>
      <c r="BS11" s="969"/>
      <c r="BT11" s="969"/>
      <c r="BU11" s="969"/>
      <c r="BV11" s="969"/>
      <c r="BW11" s="971"/>
      <c r="BX11" s="972"/>
      <c r="BY11" s="969"/>
      <c r="BZ11" s="969"/>
      <c r="CA11" s="969"/>
      <c r="CB11" s="969"/>
      <c r="CC11" s="973"/>
      <c r="CD11" s="972"/>
      <c r="CE11" s="969"/>
      <c r="CF11" s="969"/>
      <c r="CG11" s="969"/>
      <c r="CH11" s="969"/>
      <c r="CI11" s="969"/>
      <c r="CJ11" s="974"/>
      <c r="CK11" s="972"/>
      <c r="CL11" s="969"/>
      <c r="CM11" s="969"/>
      <c r="CN11" s="969"/>
      <c r="CO11" s="969"/>
      <c r="CP11" s="969"/>
      <c r="CQ11" s="974"/>
      <c r="CR11" s="972"/>
      <c r="CS11" s="969"/>
      <c r="CT11" s="969"/>
      <c r="CU11" s="969"/>
      <c r="CV11" s="969"/>
      <c r="CW11" s="971"/>
      <c r="CX11" s="972"/>
      <c r="CY11" s="969"/>
      <c r="CZ11" s="969"/>
      <c r="DA11" s="969"/>
      <c r="DB11" s="969"/>
      <c r="DC11" s="973"/>
      <c r="DD11" s="972"/>
      <c r="DE11" s="969"/>
      <c r="DF11" s="969"/>
      <c r="DG11" s="969"/>
      <c r="DH11" s="969"/>
      <c r="DI11" s="973"/>
      <c r="DJ11" s="972"/>
      <c r="DK11" s="969"/>
      <c r="DL11" s="969"/>
      <c r="DM11" s="969"/>
      <c r="DN11" s="969"/>
      <c r="DO11" s="973"/>
      <c r="DP11" s="972"/>
      <c r="DQ11" s="969"/>
      <c r="DR11" s="969"/>
      <c r="DS11" s="969"/>
      <c r="DT11" s="969"/>
      <c r="DU11" s="973"/>
      <c r="DV11" s="972"/>
      <c r="DW11" s="969"/>
      <c r="DX11" s="969"/>
      <c r="DY11" s="969"/>
      <c r="DZ11" s="969"/>
      <c r="EA11" s="973"/>
      <c r="EB11" s="972"/>
      <c r="EC11" s="969"/>
      <c r="ED11" s="969"/>
      <c r="EE11" s="969"/>
      <c r="EF11" s="969"/>
      <c r="EG11" s="973"/>
      <c r="EH11" s="972"/>
      <c r="EI11" s="969"/>
      <c r="EJ11" s="969"/>
      <c r="EK11" s="969"/>
      <c r="EL11" s="969"/>
      <c r="EM11" s="973"/>
      <c r="EN11" s="972"/>
      <c r="EO11" s="969"/>
      <c r="EP11" s="969"/>
      <c r="EQ11" s="969"/>
      <c r="ER11" s="969"/>
      <c r="ES11" s="973"/>
      <c r="ET11" s="972"/>
      <c r="EU11" s="969"/>
      <c r="EV11" s="969"/>
      <c r="EW11" s="969"/>
      <c r="EX11" s="969"/>
      <c r="EY11" s="973"/>
      <c r="EZ11" s="972"/>
      <c r="FA11" s="969"/>
      <c r="FB11" s="969"/>
      <c r="FC11" s="969"/>
      <c r="FD11" s="969"/>
      <c r="FE11" s="969"/>
      <c r="FF11" s="974"/>
      <c r="FG11" s="972"/>
      <c r="FH11" s="969"/>
      <c r="FI11" s="969"/>
      <c r="FJ11" s="969"/>
      <c r="FK11" s="969"/>
      <c r="FL11" s="969"/>
      <c r="FM11" s="974"/>
      <c r="FN11" s="972"/>
      <c r="FO11" s="969"/>
      <c r="FP11" s="969"/>
      <c r="FQ11" s="969"/>
      <c r="FR11" s="969"/>
      <c r="FS11" s="973"/>
      <c r="FT11" s="972"/>
      <c r="FU11" s="969"/>
      <c r="FV11" s="969"/>
      <c r="FW11" s="969"/>
      <c r="FX11" s="969"/>
      <c r="FY11" s="973"/>
      <c r="FZ11" s="972"/>
      <c r="GA11" s="969"/>
      <c r="GB11" s="969"/>
      <c r="GC11" s="969"/>
      <c r="GD11" s="969"/>
      <c r="GE11" s="973"/>
      <c r="GF11" s="972"/>
      <c r="GG11" s="969"/>
      <c r="GH11" s="969"/>
      <c r="GI11" s="969"/>
      <c r="GJ11" s="969"/>
      <c r="GK11" s="973"/>
      <c r="GL11" s="972"/>
      <c r="GM11" s="969"/>
      <c r="GN11" s="969"/>
      <c r="GO11" s="969"/>
      <c r="GP11" s="969"/>
      <c r="GQ11" s="973"/>
      <c r="GR11" s="972"/>
      <c r="GS11" s="969"/>
      <c r="GT11" s="969"/>
      <c r="GU11" s="969"/>
      <c r="GV11" s="969"/>
      <c r="GW11" s="973"/>
      <c r="GX11" s="975"/>
      <c r="GY11" s="976"/>
      <c r="GZ11" s="976"/>
      <c r="HA11" s="976"/>
      <c r="HB11" s="976"/>
      <c r="HC11" s="978"/>
    </row>
    <row r="12" customFormat="false" ht="9.75" hidden="false" customHeight="true" outlineLevel="0" collapsed="false">
      <c r="A12" s="965"/>
      <c r="B12" s="979"/>
      <c r="C12" s="983"/>
      <c r="D12" s="968"/>
      <c r="E12" s="969"/>
      <c r="F12" s="969"/>
      <c r="G12" s="969"/>
      <c r="H12" s="969"/>
      <c r="I12" s="971"/>
      <c r="J12" s="972"/>
      <c r="K12" s="969"/>
      <c r="L12" s="969"/>
      <c r="M12" s="969"/>
      <c r="N12" s="969"/>
      <c r="O12" s="971"/>
      <c r="P12" s="972"/>
      <c r="Q12" s="969"/>
      <c r="R12" s="969"/>
      <c r="S12" s="969"/>
      <c r="T12" s="969"/>
      <c r="U12" s="971"/>
      <c r="V12" s="972"/>
      <c r="W12" s="969"/>
      <c r="X12" s="969"/>
      <c r="Y12" s="969"/>
      <c r="Z12" s="969"/>
      <c r="AA12" s="971"/>
      <c r="AB12" s="972"/>
      <c r="AC12" s="969"/>
      <c r="AD12" s="969"/>
      <c r="AE12" s="969"/>
      <c r="AF12" s="969"/>
      <c r="AG12" s="971"/>
      <c r="AH12" s="972"/>
      <c r="AI12" s="969"/>
      <c r="AJ12" s="969"/>
      <c r="AK12" s="969"/>
      <c r="AL12" s="969"/>
      <c r="AM12" s="971"/>
      <c r="AN12" s="972"/>
      <c r="AO12" s="969"/>
      <c r="AP12" s="969"/>
      <c r="AQ12" s="969"/>
      <c r="AR12" s="969"/>
      <c r="AS12" s="971"/>
      <c r="AT12" s="972"/>
      <c r="AU12" s="969"/>
      <c r="AV12" s="969"/>
      <c r="AW12" s="969"/>
      <c r="AX12" s="969"/>
      <c r="AY12" s="971"/>
      <c r="AZ12" s="972"/>
      <c r="BA12" s="969"/>
      <c r="BB12" s="969"/>
      <c r="BC12" s="969"/>
      <c r="BD12" s="969"/>
      <c r="BE12" s="971"/>
      <c r="BF12" s="972"/>
      <c r="BG12" s="969"/>
      <c r="BH12" s="969"/>
      <c r="BI12" s="969"/>
      <c r="BJ12" s="969"/>
      <c r="BK12" s="971"/>
      <c r="BL12" s="972"/>
      <c r="BM12" s="969"/>
      <c r="BN12" s="969"/>
      <c r="BO12" s="969"/>
      <c r="BP12" s="969"/>
      <c r="BQ12" s="971"/>
      <c r="BR12" s="972"/>
      <c r="BS12" s="969"/>
      <c r="BT12" s="969"/>
      <c r="BU12" s="969"/>
      <c r="BV12" s="969"/>
      <c r="BW12" s="971"/>
      <c r="BX12" s="972"/>
      <c r="BY12" s="969"/>
      <c r="BZ12" s="969"/>
      <c r="CA12" s="969"/>
      <c r="CB12" s="969"/>
      <c r="CC12" s="973"/>
      <c r="CD12" s="972"/>
      <c r="CE12" s="969"/>
      <c r="CF12" s="969"/>
      <c r="CG12" s="969"/>
      <c r="CH12" s="969"/>
      <c r="CI12" s="969"/>
      <c r="CJ12" s="974"/>
      <c r="CK12" s="972"/>
      <c r="CL12" s="969"/>
      <c r="CM12" s="969"/>
      <c r="CN12" s="969"/>
      <c r="CO12" s="969"/>
      <c r="CP12" s="969"/>
      <c r="CQ12" s="974"/>
      <c r="CR12" s="972"/>
      <c r="CS12" s="969"/>
      <c r="CT12" s="969"/>
      <c r="CU12" s="969"/>
      <c r="CV12" s="969"/>
      <c r="CW12" s="971"/>
      <c r="CX12" s="972"/>
      <c r="CY12" s="969"/>
      <c r="CZ12" s="969"/>
      <c r="DA12" s="969"/>
      <c r="DB12" s="969"/>
      <c r="DC12" s="973"/>
      <c r="DD12" s="972"/>
      <c r="DE12" s="969"/>
      <c r="DF12" s="969"/>
      <c r="DG12" s="969"/>
      <c r="DH12" s="969"/>
      <c r="DI12" s="973"/>
      <c r="DJ12" s="972"/>
      <c r="DK12" s="969"/>
      <c r="DL12" s="969"/>
      <c r="DM12" s="969"/>
      <c r="DN12" s="969"/>
      <c r="DO12" s="973"/>
      <c r="DP12" s="972"/>
      <c r="DQ12" s="969"/>
      <c r="DR12" s="969"/>
      <c r="DS12" s="969"/>
      <c r="DT12" s="969"/>
      <c r="DU12" s="973"/>
      <c r="DV12" s="972"/>
      <c r="DW12" s="969"/>
      <c r="DX12" s="969"/>
      <c r="DY12" s="969"/>
      <c r="DZ12" s="969"/>
      <c r="EA12" s="973"/>
      <c r="EB12" s="972"/>
      <c r="EC12" s="969"/>
      <c r="ED12" s="969"/>
      <c r="EE12" s="969"/>
      <c r="EF12" s="969"/>
      <c r="EG12" s="973"/>
      <c r="EH12" s="972"/>
      <c r="EI12" s="969"/>
      <c r="EJ12" s="969"/>
      <c r="EK12" s="969"/>
      <c r="EL12" s="969"/>
      <c r="EM12" s="973"/>
      <c r="EN12" s="972"/>
      <c r="EO12" s="969"/>
      <c r="EP12" s="969"/>
      <c r="EQ12" s="969"/>
      <c r="ER12" s="969"/>
      <c r="ES12" s="973"/>
      <c r="ET12" s="972"/>
      <c r="EU12" s="969"/>
      <c r="EV12" s="969"/>
      <c r="EW12" s="969"/>
      <c r="EX12" s="969"/>
      <c r="EY12" s="973"/>
      <c r="EZ12" s="972"/>
      <c r="FA12" s="969"/>
      <c r="FB12" s="969"/>
      <c r="FC12" s="969"/>
      <c r="FD12" s="969"/>
      <c r="FE12" s="969"/>
      <c r="FF12" s="974"/>
      <c r="FG12" s="972"/>
      <c r="FH12" s="969"/>
      <c r="FI12" s="969"/>
      <c r="FJ12" s="969"/>
      <c r="FK12" s="969"/>
      <c r="FL12" s="969"/>
      <c r="FM12" s="974"/>
      <c r="FN12" s="972"/>
      <c r="FO12" s="969"/>
      <c r="FP12" s="969"/>
      <c r="FQ12" s="969"/>
      <c r="FR12" s="969"/>
      <c r="FS12" s="973"/>
      <c r="FT12" s="972"/>
      <c r="FU12" s="969"/>
      <c r="FV12" s="969"/>
      <c r="FW12" s="969"/>
      <c r="FX12" s="969"/>
      <c r="FY12" s="973"/>
      <c r="FZ12" s="972"/>
      <c r="GA12" s="969"/>
      <c r="GB12" s="969"/>
      <c r="GC12" s="969"/>
      <c r="GD12" s="969"/>
      <c r="GE12" s="973"/>
      <c r="GF12" s="972"/>
      <c r="GG12" s="969"/>
      <c r="GH12" s="969"/>
      <c r="GI12" s="969"/>
      <c r="GJ12" s="969"/>
      <c r="GK12" s="973"/>
      <c r="GL12" s="972"/>
      <c r="GM12" s="969"/>
      <c r="GN12" s="969"/>
      <c r="GO12" s="969"/>
      <c r="GP12" s="969"/>
      <c r="GQ12" s="973"/>
      <c r="GR12" s="972"/>
      <c r="GS12" s="969"/>
      <c r="GT12" s="969"/>
      <c r="GU12" s="969"/>
      <c r="GV12" s="969"/>
      <c r="GW12" s="973"/>
      <c r="GX12" s="975"/>
      <c r="GY12" s="976"/>
      <c r="GZ12" s="976"/>
      <c r="HA12" s="976"/>
      <c r="HB12" s="976"/>
      <c r="HC12" s="978"/>
    </row>
    <row r="13" customFormat="false" ht="15.75" hidden="false" customHeight="false" outlineLevel="0" collapsed="false">
      <c r="A13" s="965"/>
      <c r="B13" s="984" t="s">
        <v>225</v>
      </c>
      <c r="C13" s="985" t="s">
        <v>558</v>
      </c>
      <c r="D13" s="968"/>
      <c r="E13" s="969"/>
      <c r="F13" s="969"/>
      <c r="G13" s="969"/>
      <c r="H13" s="969"/>
      <c r="I13" s="971"/>
      <c r="J13" s="972"/>
      <c r="K13" s="969"/>
      <c r="L13" s="969"/>
      <c r="M13" s="969"/>
      <c r="N13" s="969"/>
      <c r="O13" s="971"/>
      <c r="P13" s="972"/>
      <c r="Q13" s="969"/>
      <c r="R13" s="969"/>
      <c r="S13" s="969"/>
      <c r="T13" s="969"/>
      <c r="U13" s="971"/>
      <c r="V13" s="972"/>
      <c r="W13" s="969"/>
      <c r="X13" s="969"/>
      <c r="Y13" s="969"/>
      <c r="Z13" s="969"/>
      <c r="AA13" s="971"/>
      <c r="AB13" s="972"/>
      <c r="AC13" s="969"/>
      <c r="AD13" s="969"/>
      <c r="AE13" s="969"/>
      <c r="AF13" s="969"/>
      <c r="AG13" s="971"/>
      <c r="AH13" s="972"/>
      <c r="AI13" s="969"/>
      <c r="AJ13" s="969"/>
      <c r="AK13" s="969"/>
      <c r="AL13" s="969"/>
      <c r="AM13" s="971"/>
      <c r="AN13" s="972"/>
      <c r="AO13" s="969"/>
      <c r="AP13" s="969"/>
      <c r="AQ13" s="969"/>
      <c r="AR13" s="969"/>
      <c r="AS13" s="971"/>
      <c r="AT13" s="972"/>
      <c r="AU13" s="969"/>
      <c r="AV13" s="969"/>
      <c r="AW13" s="969"/>
      <c r="AX13" s="969"/>
      <c r="AY13" s="971"/>
      <c r="AZ13" s="972"/>
      <c r="BA13" s="969"/>
      <c r="BB13" s="969"/>
      <c r="BC13" s="969"/>
      <c r="BD13" s="969"/>
      <c r="BE13" s="971"/>
      <c r="BF13" s="972"/>
      <c r="BG13" s="969"/>
      <c r="BH13" s="969"/>
      <c r="BI13" s="969"/>
      <c r="BJ13" s="969"/>
      <c r="BK13" s="971"/>
      <c r="BL13" s="972"/>
      <c r="BM13" s="969"/>
      <c r="BN13" s="969"/>
      <c r="BO13" s="969"/>
      <c r="BP13" s="969"/>
      <c r="BQ13" s="971"/>
      <c r="BR13" s="972"/>
      <c r="BS13" s="969"/>
      <c r="BT13" s="969"/>
      <c r="BU13" s="969"/>
      <c r="BV13" s="969"/>
      <c r="BW13" s="971"/>
      <c r="BX13" s="972"/>
      <c r="BY13" s="969"/>
      <c r="BZ13" s="969"/>
      <c r="CA13" s="969"/>
      <c r="CB13" s="969"/>
      <c r="CC13" s="973"/>
      <c r="CD13" s="972"/>
      <c r="CE13" s="969"/>
      <c r="CF13" s="969"/>
      <c r="CG13" s="969"/>
      <c r="CH13" s="969"/>
      <c r="CI13" s="969"/>
      <c r="CJ13" s="974"/>
      <c r="CK13" s="972"/>
      <c r="CL13" s="969"/>
      <c r="CM13" s="969"/>
      <c r="CN13" s="969"/>
      <c r="CO13" s="969"/>
      <c r="CP13" s="969"/>
      <c r="CQ13" s="974"/>
      <c r="CR13" s="972"/>
      <c r="CS13" s="969"/>
      <c r="CT13" s="969"/>
      <c r="CU13" s="969"/>
      <c r="CV13" s="969"/>
      <c r="CW13" s="971"/>
      <c r="CX13" s="972"/>
      <c r="CY13" s="969"/>
      <c r="CZ13" s="969"/>
      <c r="DA13" s="969"/>
      <c r="DB13" s="969"/>
      <c r="DC13" s="973"/>
      <c r="DD13" s="972"/>
      <c r="DE13" s="969"/>
      <c r="DF13" s="969"/>
      <c r="DG13" s="969"/>
      <c r="DH13" s="969"/>
      <c r="DI13" s="973"/>
      <c r="DJ13" s="972"/>
      <c r="DK13" s="969"/>
      <c r="DL13" s="969"/>
      <c r="DM13" s="969"/>
      <c r="DN13" s="969"/>
      <c r="DO13" s="973"/>
      <c r="DP13" s="972"/>
      <c r="DQ13" s="969"/>
      <c r="DR13" s="969"/>
      <c r="DS13" s="969"/>
      <c r="DT13" s="969"/>
      <c r="DU13" s="973"/>
      <c r="DV13" s="972"/>
      <c r="DW13" s="969"/>
      <c r="DX13" s="969"/>
      <c r="DY13" s="969"/>
      <c r="DZ13" s="969"/>
      <c r="EA13" s="973"/>
      <c r="EB13" s="972"/>
      <c r="EC13" s="969"/>
      <c r="ED13" s="969"/>
      <c r="EE13" s="969"/>
      <c r="EF13" s="969"/>
      <c r="EG13" s="973"/>
      <c r="EH13" s="972"/>
      <c r="EI13" s="969"/>
      <c r="EJ13" s="969"/>
      <c r="EK13" s="969"/>
      <c r="EL13" s="969"/>
      <c r="EM13" s="973"/>
      <c r="EN13" s="972"/>
      <c r="EO13" s="969"/>
      <c r="EP13" s="969"/>
      <c r="EQ13" s="969"/>
      <c r="ER13" s="969"/>
      <c r="ES13" s="973"/>
      <c r="ET13" s="972"/>
      <c r="EU13" s="969"/>
      <c r="EV13" s="969"/>
      <c r="EW13" s="969"/>
      <c r="EX13" s="969"/>
      <c r="EY13" s="973"/>
      <c r="EZ13" s="972"/>
      <c r="FA13" s="969"/>
      <c r="FB13" s="969"/>
      <c r="FC13" s="969"/>
      <c r="FD13" s="969"/>
      <c r="FE13" s="969"/>
      <c r="FF13" s="974"/>
      <c r="FG13" s="972"/>
      <c r="FH13" s="969"/>
      <c r="FI13" s="969"/>
      <c r="FJ13" s="969"/>
      <c r="FK13" s="969"/>
      <c r="FL13" s="969"/>
      <c r="FM13" s="974"/>
      <c r="FN13" s="972"/>
      <c r="FO13" s="969"/>
      <c r="FP13" s="969"/>
      <c r="FQ13" s="969"/>
      <c r="FR13" s="969"/>
      <c r="FS13" s="973"/>
      <c r="FT13" s="972"/>
      <c r="FU13" s="969"/>
      <c r="FV13" s="969"/>
      <c r="FW13" s="969"/>
      <c r="FX13" s="969"/>
      <c r="FY13" s="973"/>
      <c r="FZ13" s="972"/>
      <c r="GA13" s="969"/>
      <c r="GB13" s="969"/>
      <c r="GC13" s="969"/>
      <c r="GD13" s="969"/>
      <c r="GE13" s="973"/>
      <c r="GF13" s="972"/>
      <c r="GG13" s="969"/>
      <c r="GH13" s="969"/>
      <c r="GI13" s="969"/>
      <c r="GJ13" s="969"/>
      <c r="GK13" s="973"/>
      <c r="GL13" s="972"/>
      <c r="GM13" s="969"/>
      <c r="GN13" s="969"/>
      <c r="GO13" s="969"/>
      <c r="GP13" s="969"/>
      <c r="GQ13" s="973"/>
      <c r="GR13" s="972"/>
      <c r="GS13" s="969"/>
      <c r="GT13" s="969"/>
      <c r="GU13" s="969"/>
      <c r="GV13" s="969"/>
      <c r="GW13" s="973"/>
      <c r="GX13" s="975"/>
      <c r="GY13" s="976"/>
      <c r="GZ13" s="976"/>
      <c r="HA13" s="976"/>
      <c r="HB13" s="976"/>
      <c r="HC13" s="978"/>
    </row>
    <row r="14" customFormat="false" ht="15.75" hidden="false" customHeight="true" outlineLevel="0" collapsed="false">
      <c r="A14" s="965" t="s">
        <v>559</v>
      </c>
      <c r="B14" s="966" t="s">
        <v>218</v>
      </c>
      <c r="C14" s="967" t="s">
        <v>560</v>
      </c>
      <c r="D14" s="968" t="n">
        <v>1</v>
      </c>
      <c r="E14" s="969" t="n">
        <v>1</v>
      </c>
      <c r="F14" s="970" t="n">
        <v>1</v>
      </c>
      <c r="G14" s="969" t="n">
        <v>3</v>
      </c>
      <c r="H14" s="970" t="n">
        <v>1</v>
      </c>
      <c r="I14" s="971" t="n">
        <v>1</v>
      </c>
      <c r="J14" s="972" t="n">
        <v>4</v>
      </c>
      <c r="K14" s="969" t="n">
        <v>4</v>
      </c>
      <c r="L14" s="970" t="n">
        <v>4</v>
      </c>
      <c r="M14" s="969" t="n">
        <v>4</v>
      </c>
      <c r="N14" s="970" t="n">
        <v>4</v>
      </c>
      <c r="O14" s="971" t="n">
        <v>4</v>
      </c>
      <c r="P14" s="972" t="n">
        <v>2</v>
      </c>
      <c r="Q14" s="969" t="n">
        <v>2</v>
      </c>
      <c r="R14" s="970"/>
      <c r="S14" s="969"/>
      <c r="T14" s="970"/>
      <c r="U14" s="971"/>
      <c r="V14" s="972"/>
      <c r="W14" s="969"/>
      <c r="X14" s="970"/>
      <c r="Y14" s="969"/>
      <c r="Z14" s="970"/>
      <c r="AA14" s="971"/>
      <c r="AB14" s="972"/>
      <c r="AC14" s="969"/>
      <c r="AD14" s="970"/>
      <c r="AE14" s="969"/>
      <c r="AF14" s="970"/>
      <c r="AG14" s="971"/>
      <c r="AH14" s="972" t="n">
        <v>4</v>
      </c>
      <c r="AI14" s="969" t="n">
        <v>4</v>
      </c>
      <c r="AJ14" s="970" t="n">
        <v>4</v>
      </c>
      <c r="AK14" s="969" t="n">
        <v>4</v>
      </c>
      <c r="AL14" s="970" t="n">
        <v>4</v>
      </c>
      <c r="AM14" s="971"/>
      <c r="AN14" s="972"/>
      <c r="AO14" s="969"/>
      <c r="AP14" s="970"/>
      <c r="AQ14" s="969"/>
      <c r="AR14" s="970"/>
      <c r="AS14" s="971"/>
      <c r="AT14" s="972" t="n">
        <v>4</v>
      </c>
      <c r="AU14" s="969" t="n">
        <v>4</v>
      </c>
      <c r="AV14" s="970" t="n">
        <v>4</v>
      </c>
      <c r="AW14" s="969"/>
      <c r="AX14" s="970"/>
      <c r="AY14" s="971"/>
      <c r="AZ14" s="972"/>
      <c r="BA14" s="969"/>
      <c r="BB14" s="970"/>
      <c r="BC14" s="969"/>
      <c r="BD14" s="970"/>
      <c r="BE14" s="971"/>
      <c r="BF14" s="972"/>
      <c r="BG14" s="969"/>
      <c r="BH14" s="970"/>
      <c r="BI14" s="969"/>
      <c r="BJ14" s="970"/>
      <c r="BK14" s="971"/>
      <c r="BL14" s="972" t="n">
        <v>4</v>
      </c>
      <c r="BM14" s="969" t="n">
        <v>4</v>
      </c>
      <c r="BN14" s="970" t="n">
        <v>4</v>
      </c>
      <c r="BO14" s="969" t="n">
        <v>4</v>
      </c>
      <c r="BP14" s="970" t="n">
        <v>4</v>
      </c>
      <c r="BQ14" s="971"/>
      <c r="BR14" s="972" t="n">
        <v>3</v>
      </c>
      <c r="BS14" s="969"/>
      <c r="BT14" s="970"/>
      <c r="BU14" s="969"/>
      <c r="BV14" s="970"/>
      <c r="BW14" s="971"/>
      <c r="BX14" s="972" t="n">
        <v>3</v>
      </c>
      <c r="BY14" s="969" t="n">
        <v>3</v>
      </c>
      <c r="BZ14" s="970" t="n">
        <v>3</v>
      </c>
      <c r="CA14" s="969" t="n">
        <v>3</v>
      </c>
      <c r="CB14" s="970" t="n">
        <v>3</v>
      </c>
      <c r="CC14" s="971" t="n">
        <v>3</v>
      </c>
      <c r="CD14" s="972"/>
      <c r="CE14" s="969"/>
      <c r="CF14" s="970"/>
      <c r="CG14" s="969"/>
      <c r="CH14" s="970"/>
      <c r="CI14" s="969"/>
      <c r="CJ14" s="974"/>
      <c r="CK14" s="972"/>
      <c r="CL14" s="969"/>
      <c r="CM14" s="970"/>
      <c r="CN14" s="969"/>
      <c r="CO14" s="970"/>
      <c r="CP14" s="969"/>
      <c r="CQ14" s="974"/>
      <c r="CR14" s="972"/>
      <c r="CS14" s="969"/>
      <c r="CT14" s="970"/>
      <c r="CU14" s="969"/>
      <c r="CV14" s="970"/>
      <c r="CW14" s="971"/>
      <c r="CX14" s="972" t="n">
        <v>3</v>
      </c>
      <c r="CY14" s="969" t="n">
        <v>3</v>
      </c>
      <c r="CZ14" s="970"/>
      <c r="DA14" s="969"/>
      <c r="DB14" s="970"/>
      <c r="DC14" s="971"/>
      <c r="DD14" s="972"/>
      <c r="DE14" s="969"/>
      <c r="DF14" s="970"/>
      <c r="DG14" s="969"/>
      <c r="DH14" s="970"/>
      <c r="DI14" s="971"/>
      <c r="DJ14" s="972" t="n">
        <v>2</v>
      </c>
      <c r="DK14" s="969" t="n">
        <v>2</v>
      </c>
      <c r="DL14" s="970"/>
      <c r="DM14" s="969"/>
      <c r="DN14" s="970"/>
      <c r="DO14" s="971"/>
      <c r="DP14" s="972"/>
      <c r="DQ14" s="969"/>
      <c r="DR14" s="970"/>
      <c r="DS14" s="969"/>
      <c r="DT14" s="970"/>
      <c r="DU14" s="971"/>
      <c r="DV14" s="972"/>
      <c r="DW14" s="969"/>
      <c r="DX14" s="970"/>
      <c r="DY14" s="969"/>
      <c r="DZ14" s="970"/>
      <c r="EA14" s="971"/>
      <c r="EB14" s="972" t="n">
        <v>3</v>
      </c>
      <c r="EC14" s="969" t="n">
        <v>4</v>
      </c>
      <c r="ED14" s="970" t="n">
        <v>4</v>
      </c>
      <c r="EE14" s="969"/>
      <c r="EF14" s="970"/>
      <c r="EG14" s="971"/>
      <c r="EH14" s="972" t="n">
        <v>3</v>
      </c>
      <c r="EI14" s="969" t="n">
        <v>3</v>
      </c>
      <c r="EJ14" s="970" t="n">
        <v>3</v>
      </c>
      <c r="EK14" s="969" t="n">
        <v>3</v>
      </c>
      <c r="EL14" s="970"/>
      <c r="EM14" s="971"/>
      <c r="EN14" s="972" t="n">
        <v>3</v>
      </c>
      <c r="EO14" s="969" t="n">
        <v>3</v>
      </c>
      <c r="EP14" s="970"/>
      <c r="EQ14" s="969"/>
      <c r="ER14" s="970"/>
      <c r="ES14" s="971"/>
      <c r="ET14" s="972"/>
      <c r="EU14" s="969"/>
      <c r="EV14" s="970"/>
      <c r="EW14" s="969"/>
      <c r="EX14" s="970"/>
      <c r="EY14" s="971"/>
      <c r="EZ14" s="972" t="n">
        <v>3</v>
      </c>
      <c r="FA14" s="969" t="n">
        <v>3</v>
      </c>
      <c r="FB14" s="970" t="n">
        <v>3</v>
      </c>
      <c r="FC14" s="969" t="n">
        <v>3</v>
      </c>
      <c r="FD14" s="970"/>
      <c r="FE14" s="969"/>
      <c r="FF14" s="974"/>
      <c r="FG14" s="972"/>
      <c r="FH14" s="969"/>
      <c r="FI14" s="970"/>
      <c r="FJ14" s="969"/>
      <c r="FK14" s="970"/>
      <c r="FL14" s="969"/>
      <c r="FM14" s="974"/>
      <c r="FN14" s="972"/>
      <c r="FO14" s="969"/>
      <c r="FP14" s="970"/>
      <c r="FQ14" s="969"/>
      <c r="FR14" s="970"/>
      <c r="FS14" s="971"/>
      <c r="FT14" s="972" t="n">
        <v>3</v>
      </c>
      <c r="FU14" s="969" t="n">
        <v>3</v>
      </c>
      <c r="FV14" s="970" t="n">
        <v>3</v>
      </c>
      <c r="FW14" s="969" t="n">
        <v>3</v>
      </c>
      <c r="FX14" s="970"/>
      <c r="FY14" s="971"/>
      <c r="FZ14" s="972"/>
      <c r="GA14" s="969"/>
      <c r="GB14" s="970"/>
      <c r="GC14" s="969"/>
      <c r="GD14" s="970"/>
      <c r="GE14" s="971"/>
      <c r="GF14" s="972"/>
      <c r="GG14" s="969"/>
      <c r="GH14" s="970"/>
      <c r="GI14" s="969"/>
      <c r="GJ14" s="970"/>
      <c r="GK14" s="971"/>
      <c r="GL14" s="972"/>
      <c r="GM14" s="969"/>
      <c r="GN14" s="970"/>
      <c r="GO14" s="969"/>
      <c r="GP14" s="970"/>
      <c r="GQ14" s="971"/>
      <c r="GR14" s="972"/>
      <c r="GS14" s="969"/>
      <c r="GT14" s="970"/>
      <c r="GU14" s="969"/>
      <c r="GV14" s="970"/>
      <c r="GW14" s="971"/>
      <c r="GX14" s="975"/>
      <c r="GY14" s="976"/>
      <c r="GZ14" s="977"/>
      <c r="HA14" s="976"/>
      <c r="HB14" s="977"/>
      <c r="HC14" s="978"/>
    </row>
    <row r="15" customFormat="false" ht="9.75" hidden="false" customHeight="true" outlineLevel="0" collapsed="false">
      <c r="A15" s="965"/>
      <c r="B15" s="979"/>
      <c r="C15" s="980"/>
      <c r="D15" s="968"/>
      <c r="E15" s="969"/>
      <c r="F15" s="969"/>
      <c r="G15" s="969"/>
      <c r="H15" s="969"/>
      <c r="I15" s="971"/>
      <c r="J15" s="972"/>
      <c r="K15" s="969"/>
      <c r="L15" s="969"/>
      <c r="M15" s="969"/>
      <c r="N15" s="969"/>
      <c r="O15" s="971"/>
      <c r="P15" s="972"/>
      <c r="Q15" s="969"/>
      <c r="R15" s="969"/>
      <c r="S15" s="969"/>
      <c r="T15" s="969"/>
      <c r="U15" s="971"/>
      <c r="V15" s="972"/>
      <c r="W15" s="969"/>
      <c r="X15" s="969"/>
      <c r="Y15" s="969"/>
      <c r="Z15" s="969"/>
      <c r="AA15" s="971"/>
      <c r="AB15" s="972"/>
      <c r="AC15" s="969"/>
      <c r="AD15" s="969"/>
      <c r="AE15" s="969"/>
      <c r="AF15" s="969"/>
      <c r="AG15" s="971"/>
      <c r="AH15" s="972"/>
      <c r="AI15" s="969"/>
      <c r="AJ15" s="969"/>
      <c r="AK15" s="969"/>
      <c r="AL15" s="969"/>
      <c r="AM15" s="971"/>
      <c r="AN15" s="972"/>
      <c r="AO15" s="969"/>
      <c r="AP15" s="969"/>
      <c r="AQ15" s="969"/>
      <c r="AR15" s="969"/>
      <c r="AS15" s="971"/>
      <c r="AT15" s="972"/>
      <c r="AU15" s="969"/>
      <c r="AV15" s="969"/>
      <c r="AW15" s="969"/>
      <c r="AX15" s="969"/>
      <c r="AY15" s="971"/>
      <c r="AZ15" s="972"/>
      <c r="BA15" s="969"/>
      <c r="BB15" s="969"/>
      <c r="BC15" s="969"/>
      <c r="BD15" s="969"/>
      <c r="BE15" s="971"/>
      <c r="BF15" s="972"/>
      <c r="BG15" s="969"/>
      <c r="BH15" s="969"/>
      <c r="BI15" s="969"/>
      <c r="BJ15" s="969"/>
      <c r="BK15" s="971"/>
      <c r="BL15" s="972"/>
      <c r="BM15" s="969"/>
      <c r="BN15" s="969"/>
      <c r="BO15" s="969"/>
      <c r="BP15" s="969"/>
      <c r="BQ15" s="971"/>
      <c r="BR15" s="972"/>
      <c r="BS15" s="969"/>
      <c r="BT15" s="969"/>
      <c r="BU15" s="969"/>
      <c r="BV15" s="969"/>
      <c r="BW15" s="971"/>
      <c r="BX15" s="972"/>
      <c r="BY15" s="969"/>
      <c r="BZ15" s="969"/>
      <c r="CA15" s="969"/>
      <c r="CB15" s="969"/>
      <c r="CC15" s="971"/>
      <c r="CD15" s="972"/>
      <c r="CE15" s="969"/>
      <c r="CF15" s="969"/>
      <c r="CG15" s="969"/>
      <c r="CH15" s="969"/>
      <c r="CI15" s="969"/>
      <c r="CJ15" s="974"/>
      <c r="CK15" s="972"/>
      <c r="CL15" s="969"/>
      <c r="CM15" s="969"/>
      <c r="CN15" s="969"/>
      <c r="CO15" s="969"/>
      <c r="CP15" s="969"/>
      <c r="CQ15" s="974"/>
      <c r="CR15" s="972"/>
      <c r="CS15" s="969"/>
      <c r="CT15" s="969"/>
      <c r="CU15" s="969"/>
      <c r="CV15" s="969"/>
      <c r="CW15" s="971"/>
      <c r="CX15" s="972"/>
      <c r="CY15" s="969"/>
      <c r="CZ15" s="969"/>
      <c r="DA15" s="969"/>
      <c r="DB15" s="969"/>
      <c r="DC15" s="971"/>
      <c r="DD15" s="972"/>
      <c r="DE15" s="969"/>
      <c r="DF15" s="969"/>
      <c r="DG15" s="969"/>
      <c r="DH15" s="969"/>
      <c r="DI15" s="971"/>
      <c r="DJ15" s="972"/>
      <c r="DK15" s="969"/>
      <c r="DL15" s="969"/>
      <c r="DM15" s="969"/>
      <c r="DN15" s="969"/>
      <c r="DO15" s="971"/>
      <c r="DP15" s="972"/>
      <c r="DQ15" s="969"/>
      <c r="DR15" s="969"/>
      <c r="DS15" s="969"/>
      <c r="DT15" s="969"/>
      <c r="DU15" s="971"/>
      <c r="DV15" s="972"/>
      <c r="DW15" s="969"/>
      <c r="DX15" s="969"/>
      <c r="DY15" s="969"/>
      <c r="DZ15" s="969"/>
      <c r="EA15" s="971"/>
      <c r="EB15" s="972"/>
      <c r="EC15" s="969"/>
      <c r="ED15" s="969"/>
      <c r="EE15" s="969"/>
      <c r="EF15" s="969"/>
      <c r="EG15" s="971"/>
      <c r="EH15" s="972"/>
      <c r="EI15" s="969"/>
      <c r="EJ15" s="969"/>
      <c r="EK15" s="969"/>
      <c r="EL15" s="969"/>
      <c r="EM15" s="971"/>
      <c r="EN15" s="972"/>
      <c r="EO15" s="969"/>
      <c r="EP15" s="969"/>
      <c r="EQ15" s="969"/>
      <c r="ER15" s="969"/>
      <c r="ES15" s="971"/>
      <c r="ET15" s="972"/>
      <c r="EU15" s="969"/>
      <c r="EV15" s="969"/>
      <c r="EW15" s="969"/>
      <c r="EX15" s="969"/>
      <c r="EY15" s="971"/>
      <c r="EZ15" s="972"/>
      <c r="FA15" s="969"/>
      <c r="FB15" s="969"/>
      <c r="FC15" s="969"/>
      <c r="FD15" s="969"/>
      <c r="FE15" s="969"/>
      <c r="FF15" s="974"/>
      <c r="FG15" s="972"/>
      <c r="FH15" s="969"/>
      <c r="FI15" s="969"/>
      <c r="FJ15" s="969"/>
      <c r="FK15" s="969"/>
      <c r="FL15" s="969"/>
      <c r="FM15" s="974"/>
      <c r="FN15" s="972"/>
      <c r="FO15" s="969"/>
      <c r="FP15" s="969"/>
      <c r="FQ15" s="969"/>
      <c r="FR15" s="969"/>
      <c r="FS15" s="971"/>
      <c r="FT15" s="972"/>
      <c r="FU15" s="969"/>
      <c r="FV15" s="969"/>
      <c r="FW15" s="969"/>
      <c r="FX15" s="969"/>
      <c r="FY15" s="971"/>
      <c r="FZ15" s="972"/>
      <c r="GA15" s="969"/>
      <c r="GB15" s="969"/>
      <c r="GC15" s="969"/>
      <c r="GD15" s="969"/>
      <c r="GE15" s="971"/>
      <c r="GF15" s="972"/>
      <c r="GG15" s="969"/>
      <c r="GH15" s="969"/>
      <c r="GI15" s="969"/>
      <c r="GJ15" s="969"/>
      <c r="GK15" s="971"/>
      <c r="GL15" s="972"/>
      <c r="GM15" s="969"/>
      <c r="GN15" s="969"/>
      <c r="GO15" s="969"/>
      <c r="GP15" s="969"/>
      <c r="GQ15" s="971"/>
      <c r="GR15" s="972"/>
      <c r="GS15" s="969"/>
      <c r="GT15" s="969"/>
      <c r="GU15" s="969"/>
      <c r="GV15" s="969"/>
      <c r="GW15" s="971"/>
      <c r="GX15" s="975"/>
      <c r="GY15" s="976"/>
      <c r="GZ15" s="976"/>
      <c r="HA15" s="976"/>
      <c r="HB15" s="976"/>
      <c r="HC15" s="978"/>
    </row>
    <row r="16" customFormat="false" ht="15.75" hidden="false" customHeight="false" outlineLevel="0" collapsed="false">
      <c r="A16" s="965"/>
      <c r="B16" s="981" t="s">
        <v>220</v>
      </c>
      <c r="C16" s="982" t="s">
        <v>561</v>
      </c>
      <c r="D16" s="968"/>
      <c r="E16" s="969"/>
      <c r="F16" s="969"/>
      <c r="G16" s="969"/>
      <c r="H16" s="969"/>
      <c r="I16" s="971"/>
      <c r="J16" s="972"/>
      <c r="K16" s="969"/>
      <c r="L16" s="969"/>
      <c r="M16" s="969"/>
      <c r="N16" s="969"/>
      <c r="O16" s="971"/>
      <c r="P16" s="972"/>
      <c r="Q16" s="969"/>
      <c r="R16" s="969"/>
      <c r="S16" s="969"/>
      <c r="T16" s="969"/>
      <c r="U16" s="971"/>
      <c r="V16" s="972"/>
      <c r="W16" s="969"/>
      <c r="X16" s="969"/>
      <c r="Y16" s="969"/>
      <c r="Z16" s="969"/>
      <c r="AA16" s="971"/>
      <c r="AB16" s="972"/>
      <c r="AC16" s="969"/>
      <c r="AD16" s="969"/>
      <c r="AE16" s="969"/>
      <c r="AF16" s="969"/>
      <c r="AG16" s="971"/>
      <c r="AH16" s="972"/>
      <c r="AI16" s="969"/>
      <c r="AJ16" s="969"/>
      <c r="AK16" s="969"/>
      <c r="AL16" s="969"/>
      <c r="AM16" s="971"/>
      <c r="AN16" s="972"/>
      <c r="AO16" s="969"/>
      <c r="AP16" s="969"/>
      <c r="AQ16" s="969"/>
      <c r="AR16" s="969"/>
      <c r="AS16" s="971"/>
      <c r="AT16" s="972"/>
      <c r="AU16" s="969"/>
      <c r="AV16" s="969"/>
      <c r="AW16" s="969"/>
      <c r="AX16" s="969"/>
      <c r="AY16" s="971"/>
      <c r="AZ16" s="972"/>
      <c r="BA16" s="969"/>
      <c r="BB16" s="969"/>
      <c r="BC16" s="969"/>
      <c r="BD16" s="969"/>
      <c r="BE16" s="971"/>
      <c r="BF16" s="972"/>
      <c r="BG16" s="969"/>
      <c r="BH16" s="969"/>
      <c r="BI16" s="969"/>
      <c r="BJ16" s="969"/>
      <c r="BK16" s="971"/>
      <c r="BL16" s="972"/>
      <c r="BM16" s="969"/>
      <c r="BN16" s="969"/>
      <c r="BO16" s="969"/>
      <c r="BP16" s="969"/>
      <c r="BQ16" s="971"/>
      <c r="BR16" s="972"/>
      <c r="BS16" s="969"/>
      <c r="BT16" s="969"/>
      <c r="BU16" s="969"/>
      <c r="BV16" s="969"/>
      <c r="BW16" s="971"/>
      <c r="BX16" s="972"/>
      <c r="BY16" s="969"/>
      <c r="BZ16" s="969"/>
      <c r="CA16" s="969"/>
      <c r="CB16" s="969"/>
      <c r="CC16" s="971"/>
      <c r="CD16" s="972"/>
      <c r="CE16" s="969"/>
      <c r="CF16" s="969"/>
      <c r="CG16" s="969"/>
      <c r="CH16" s="969"/>
      <c r="CI16" s="969"/>
      <c r="CJ16" s="974"/>
      <c r="CK16" s="972"/>
      <c r="CL16" s="969"/>
      <c r="CM16" s="969"/>
      <c r="CN16" s="969"/>
      <c r="CO16" s="969"/>
      <c r="CP16" s="969"/>
      <c r="CQ16" s="974"/>
      <c r="CR16" s="972"/>
      <c r="CS16" s="969"/>
      <c r="CT16" s="969"/>
      <c r="CU16" s="969"/>
      <c r="CV16" s="969"/>
      <c r="CW16" s="971"/>
      <c r="CX16" s="972"/>
      <c r="CY16" s="969"/>
      <c r="CZ16" s="969"/>
      <c r="DA16" s="969"/>
      <c r="DB16" s="969"/>
      <c r="DC16" s="971"/>
      <c r="DD16" s="972"/>
      <c r="DE16" s="969"/>
      <c r="DF16" s="969"/>
      <c r="DG16" s="969"/>
      <c r="DH16" s="969"/>
      <c r="DI16" s="971"/>
      <c r="DJ16" s="972"/>
      <c r="DK16" s="969"/>
      <c r="DL16" s="969"/>
      <c r="DM16" s="969"/>
      <c r="DN16" s="969"/>
      <c r="DO16" s="971"/>
      <c r="DP16" s="972"/>
      <c r="DQ16" s="969"/>
      <c r="DR16" s="969"/>
      <c r="DS16" s="969"/>
      <c r="DT16" s="969"/>
      <c r="DU16" s="971"/>
      <c r="DV16" s="972"/>
      <c r="DW16" s="969"/>
      <c r="DX16" s="969"/>
      <c r="DY16" s="969"/>
      <c r="DZ16" s="969"/>
      <c r="EA16" s="971"/>
      <c r="EB16" s="972"/>
      <c r="EC16" s="969"/>
      <c r="ED16" s="969"/>
      <c r="EE16" s="969"/>
      <c r="EF16" s="969"/>
      <c r="EG16" s="971"/>
      <c r="EH16" s="972"/>
      <c r="EI16" s="969"/>
      <c r="EJ16" s="969"/>
      <c r="EK16" s="969"/>
      <c r="EL16" s="969"/>
      <c r="EM16" s="971"/>
      <c r="EN16" s="972"/>
      <c r="EO16" s="969"/>
      <c r="EP16" s="969"/>
      <c r="EQ16" s="969"/>
      <c r="ER16" s="969"/>
      <c r="ES16" s="971"/>
      <c r="ET16" s="972"/>
      <c r="EU16" s="969"/>
      <c r="EV16" s="969"/>
      <c r="EW16" s="969"/>
      <c r="EX16" s="969"/>
      <c r="EY16" s="971"/>
      <c r="EZ16" s="972"/>
      <c r="FA16" s="969"/>
      <c r="FB16" s="969"/>
      <c r="FC16" s="969"/>
      <c r="FD16" s="969"/>
      <c r="FE16" s="969"/>
      <c r="FF16" s="974"/>
      <c r="FG16" s="972"/>
      <c r="FH16" s="969"/>
      <c r="FI16" s="969"/>
      <c r="FJ16" s="969"/>
      <c r="FK16" s="969"/>
      <c r="FL16" s="969"/>
      <c r="FM16" s="974"/>
      <c r="FN16" s="972"/>
      <c r="FO16" s="969"/>
      <c r="FP16" s="969"/>
      <c r="FQ16" s="969"/>
      <c r="FR16" s="969"/>
      <c r="FS16" s="971"/>
      <c r="FT16" s="972"/>
      <c r="FU16" s="969"/>
      <c r="FV16" s="969"/>
      <c r="FW16" s="969"/>
      <c r="FX16" s="969"/>
      <c r="FY16" s="971"/>
      <c r="FZ16" s="972"/>
      <c r="GA16" s="969"/>
      <c r="GB16" s="969"/>
      <c r="GC16" s="969"/>
      <c r="GD16" s="969"/>
      <c r="GE16" s="971"/>
      <c r="GF16" s="972"/>
      <c r="GG16" s="969"/>
      <c r="GH16" s="969"/>
      <c r="GI16" s="969"/>
      <c r="GJ16" s="969"/>
      <c r="GK16" s="971"/>
      <c r="GL16" s="972"/>
      <c r="GM16" s="969"/>
      <c r="GN16" s="969"/>
      <c r="GO16" s="969"/>
      <c r="GP16" s="969"/>
      <c r="GQ16" s="971"/>
      <c r="GR16" s="972"/>
      <c r="GS16" s="969"/>
      <c r="GT16" s="969"/>
      <c r="GU16" s="969"/>
      <c r="GV16" s="969"/>
      <c r="GW16" s="971"/>
      <c r="GX16" s="975"/>
      <c r="GY16" s="976"/>
      <c r="GZ16" s="976"/>
      <c r="HA16" s="976"/>
      <c r="HB16" s="976"/>
      <c r="HC16" s="978"/>
    </row>
    <row r="17" customFormat="false" ht="9.75" hidden="false" customHeight="true" outlineLevel="0" collapsed="false">
      <c r="A17" s="965"/>
      <c r="B17" s="979"/>
      <c r="C17" s="983"/>
      <c r="D17" s="968"/>
      <c r="E17" s="969"/>
      <c r="F17" s="969"/>
      <c r="G17" s="969"/>
      <c r="H17" s="969"/>
      <c r="I17" s="971"/>
      <c r="J17" s="972"/>
      <c r="K17" s="969"/>
      <c r="L17" s="969"/>
      <c r="M17" s="969"/>
      <c r="N17" s="969"/>
      <c r="O17" s="971"/>
      <c r="P17" s="972"/>
      <c r="Q17" s="969"/>
      <c r="R17" s="969"/>
      <c r="S17" s="969"/>
      <c r="T17" s="969"/>
      <c r="U17" s="971"/>
      <c r="V17" s="972"/>
      <c r="W17" s="969"/>
      <c r="X17" s="969"/>
      <c r="Y17" s="969"/>
      <c r="Z17" s="969"/>
      <c r="AA17" s="971"/>
      <c r="AB17" s="972"/>
      <c r="AC17" s="969"/>
      <c r="AD17" s="969"/>
      <c r="AE17" s="969"/>
      <c r="AF17" s="969"/>
      <c r="AG17" s="971"/>
      <c r="AH17" s="972"/>
      <c r="AI17" s="969"/>
      <c r="AJ17" s="969"/>
      <c r="AK17" s="969"/>
      <c r="AL17" s="969"/>
      <c r="AM17" s="971"/>
      <c r="AN17" s="972"/>
      <c r="AO17" s="969"/>
      <c r="AP17" s="969"/>
      <c r="AQ17" s="969"/>
      <c r="AR17" s="969"/>
      <c r="AS17" s="971"/>
      <c r="AT17" s="972"/>
      <c r="AU17" s="969"/>
      <c r="AV17" s="969"/>
      <c r="AW17" s="969"/>
      <c r="AX17" s="969"/>
      <c r="AY17" s="971"/>
      <c r="AZ17" s="972"/>
      <c r="BA17" s="969"/>
      <c r="BB17" s="969"/>
      <c r="BC17" s="969"/>
      <c r="BD17" s="969"/>
      <c r="BE17" s="971"/>
      <c r="BF17" s="972"/>
      <c r="BG17" s="969"/>
      <c r="BH17" s="969"/>
      <c r="BI17" s="969"/>
      <c r="BJ17" s="969"/>
      <c r="BK17" s="971"/>
      <c r="BL17" s="972"/>
      <c r="BM17" s="969"/>
      <c r="BN17" s="969"/>
      <c r="BO17" s="969"/>
      <c r="BP17" s="969"/>
      <c r="BQ17" s="971"/>
      <c r="BR17" s="972"/>
      <c r="BS17" s="969"/>
      <c r="BT17" s="969"/>
      <c r="BU17" s="969"/>
      <c r="BV17" s="969"/>
      <c r="BW17" s="971"/>
      <c r="BX17" s="972"/>
      <c r="BY17" s="969"/>
      <c r="BZ17" s="969"/>
      <c r="CA17" s="969"/>
      <c r="CB17" s="969"/>
      <c r="CC17" s="971"/>
      <c r="CD17" s="972"/>
      <c r="CE17" s="969"/>
      <c r="CF17" s="969"/>
      <c r="CG17" s="969"/>
      <c r="CH17" s="969"/>
      <c r="CI17" s="969"/>
      <c r="CJ17" s="974"/>
      <c r="CK17" s="972"/>
      <c r="CL17" s="969"/>
      <c r="CM17" s="969"/>
      <c r="CN17" s="969"/>
      <c r="CO17" s="969"/>
      <c r="CP17" s="969"/>
      <c r="CQ17" s="974"/>
      <c r="CR17" s="972"/>
      <c r="CS17" s="969"/>
      <c r="CT17" s="969"/>
      <c r="CU17" s="969"/>
      <c r="CV17" s="969"/>
      <c r="CW17" s="971"/>
      <c r="CX17" s="972"/>
      <c r="CY17" s="969"/>
      <c r="CZ17" s="969"/>
      <c r="DA17" s="969"/>
      <c r="DB17" s="969"/>
      <c r="DC17" s="971"/>
      <c r="DD17" s="972"/>
      <c r="DE17" s="969"/>
      <c r="DF17" s="969"/>
      <c r="DG17" s="969"/>
      <c r="DH17" s="969"/>
      <c r="DI17" s="971"/>
      <c r="DJ17" s="972"/>
      <c r="DK17" s="969"/>
      <c r="DL17" s="969"/>
      <c r="DM17" s="969"/>
      <c r="DN17" s="969"/>
      <c r="DO17" s="971"/>
      <c r="DP17" s="972"/>
      <c r="DQ17" s="969"/>
      <c r="DR17" s="969"/>
      <c r="DS17" s="969"/>
      <c r="DT17" s="969"/>
      <c r="DU17" s="971"/>
      <c r="DV17" s="972"/>
      <c r="DW17" s="969"/>
      <c r="DX17" s="969"/>
      <c r="DY17" s="969"/>
      <c r="DZ17" s="969"/>
      <c r="EA17" s="971"/>
      <c r="EB17" s="972"/>
      <c r="EC17" s="969"/>
      <c r="ED17" s="969"/>
      <c r="EE17" s="969"/>
      <c r="EF17" s="969"/>
      <c r="EG17" s="971"/>
      <c r="EH17" s="972"/>
      <c r="EI17" s="969"/>
      <c r="EJ17" s="969"/>
      <c r="EK17" s="969"/>
      <c r="EL17" s="969"/>
      <c r="EM17" s="971"/>
      <c r="EN17" s="972"/>
      <c r="EO17" s="969"/>
      <c r="EP17" s="969"/>
      <c r="EQ17" s="969"/>
      <c r="ER17" s="969"/>
      <c r="ES17" s="971"/>
      <c r="ET17" s="972"/>
      <c r="EU17" s="969"/>
      <c r="EV17" s="969"/>
      <c r="EW17" s="969"/>
      <c r="EX17" s="969"/>
      <c r="EY17" s="971"/>
      <c r="EZ17" s="972"/>
      <c r="FA17" s="969"/>
      <c r="FB17" s="969"/>
      <c r="FC17" s="969"/>
      <c r="FD17" s="969"/>
      <c r="FE17" s="969"/>
      <c r="FF17" s="974"/>
      <c r="FG17" s="972"/>
      <c r="FH17" s="969"/>
      <c r="FI17" s="969"/>
      <c r="FJ17" s="969"/>
      <c r="FK17" s="969"/>
      <c r="FL17" s="969"/>
      <c r="FM17" s="974"/>
      <c r="FN17" s="972"/>
      <c r="FO17" s="969"/>
      <c r="FP17" s="969"/>
      <c r="FQ17" s="969"/>
      <c r="FR17" s="969"/>
      <c r="FS17" s="971"/>
      <c r="FT17" s="972"/>
      <c r="FU17" s="969"/>
      <c r="FV17" s="969"/>
      <c r="FW17" s="969"/>
      <c r="FX17" s="969"/>
      <c r="FY17" s="971"/>
      <c r="FZ17" s="972"/>
      <c r="GA17" s="969"/>
      <c r="GB17" s="969"/>
      <c r="GC17" s="969"/>
      <c r="GD17" s="969"/>
      <c r="GE17" s="971"/>
      <c r="GF17" s="972"/>
      <c r="GG17" s="969"/>
      <c r="GH17" s="969"/>
      <c r="GI17" s="969"/>
      <c r="GJ17" s="969"/>
      <c r="GK17" s="971"/>
      <c r="GL17" s="972"/>
      <c r="GM17" s="969"/>
      <c r="GN17" s="969"/>
      <c r="GO17" s="969"/>
      <c r="GP17" s="969"/>
      <c r="GQ17" s="971"/>
      <c r="GR17" s="972"/>
      <c r="GS17" s="969"/>
      <c r="GT17" s="969"/>
      <c r="GU17" s="969"/>
      <c r="GV17" s="969"/>
      <c r="GW17" s="971"/>
      <c r="GX17" s="975"/>
      <c r="GY17" s="976"/>
      <c r="GZ17" s="976"/>
      <c r="HA17" s="976"/>
      <c r="HB17" s="976"/>
      <c r="HC17" s="978"/>
    </row>
    <row r="18" customFormat="false" ht="15.75" hidden="false" customHeight="false" outlineLevel="0" collapsed="false">
      <c r="A18" s="965"/>
      <c r="B18" s="981" t="s">
        <v>222</v>
      </c>
      <c r="C18" s="982" t="s">
        <v>562</v>
      </c>
      <c r="D18" s="968"/>
      <c r="E18" s="969"/>
      <c r="F18" s="969"/>
      <c r="G18" s="969"/>
      <c r="H18" s="969"/>
      <c r="I18" s="971"/>
      <c r="J18" s="972"/>
      <c r="K18" s="969"/>
      <c r="L18" s="969"/>
      <c r="M18" s="969"/>
      <c r="N18" s="969"/>
      <c r="O18" s="971"/>
      <c r="P18" s="972"/>
      <c r="Q18" s="969"/>
      <c r="R18" s="969"/>
      <c r="S18" s="969"/>
      <c r="T18" s="969"/>
      <c r="U18" s="971"/>
      <c r="V18" s="972"/>
      <c r="W18" s="969"/>
      <c r="X18" s="969"/>
      <c r="Y18" s="969"/>
      <c r="Z18" s="969"/>
      <c r="AA18" s="971"/>
      <c r="AB18" s="972"/>
      <c r="AC18" s="969"/>
      <c r="AD18" s="969"/>
      <c r="AE18" s="969"/>
      <c r="AF18" s="969"/>
      <c r="AG18" s="971"/>
      <c r="AH18" s="972"/>
      <c r="AI18" s="969"/>
      <c r="AJ18" s="969"/>
      <c r="AK18" s="969"/>
      <c r="AL18" s="969"/>
      <c r="AM18" s="971"/>
      <c r="AN18" s="972"/>
      <c r="AO18" s="969"/>
      <c r="AP18" s="969"/>
      <c r="AQ18" s="969"/>
      <c r="AR18" s="969"/>
      <c r="AS18" s="971"/>
      <c r="AT18" s="972"/>
      <c r="AU18" s="969"/>
      <c r="AV18" s="969"/>
      <c r="AW18" s="969"/>
      <c r="AX18" s="969"/>
      <c r="AY18" s="971"/>
      <c r="AZ18" s="972"/>
      <c r="BA18" s="969"/>
      <c r="BB18" s="969"/>
      <c r="BC18" s="969"/>
      <c r="BD18" s="969"/>
      <c r="BE18" s="971"/>
      <c r="BF18" s="972"/>
      <c r="BG18" s="969"/>
      <c r="BH18" s="969"/>
      <c r="BI18" s="969"/>
      <c r="BJ18" s="969"/>
      <c r="BK18" s="971"/>
      <c r="BL18" s="972"/>
      <c r="BM18" s="969"/>
      <c r="BN18" s="969"/>
      <c r="BO18" s="969"/>
      <c r="BP18" s="969"/>
      <c r="BQ18" s="971"/>
      <c r="BR18" s="972"/>
      <c r="BS18" s="969"/>
      <c r="BT18" s="969"/>
      <c r="BU18" s="969"/>
      <c r="BV18" s="969"/>
      <c r="BW18" s="971"/>
      <c r="BX18" s="972"/>
      <c r="BY18" s="969"/>
      <c r="BZ18" s="969"/>
      <c r="CA18" s="969"/>
      <c r="CB18" s="969"/>
      <c r="CC18" s="971"/>
      <c r="CD18" s="972"/>
      <c r="CE18" s="969"/>
      <c r="CF18" s="969"/>
      <c r="CG18" s="969"/>
      <c r="CH18" s="969"/>
      <c r="CI18" s="969"/>
      <c r="CJ18" s="974"/>
      <c r="CK18" s="972"/>
      <c r="CL18" s="969"/>
      <c r="CM18" s="969"/>
      <c r="CN18" s="969"/>
      <c r="CO18" s="969"/>
      <c r="CP18" s="969"/>
      <c r="CQ18" s="974"/>
      <c r="CR18" s="972"/>
      <c r="CS18" s="969"/>
      <c r="CT18" s="969"/>
      <c r="CU18" s="969"/>
      <c r="CV18" s="969"/>
      <c r="CW18" s="971"/>
      <c r="CX18" s="972"/>
      <c r="CY18" s="969"/>
      <c r="CZ18" s="969"/>
      <c r="DA18" s="969"/>
      <c r="DB18" s="969"/>
      <c r="DC18" s="971"/>
      <c r="DD18" s="972"/>
      <c r="DE18" s="969"/>
      <c r="DF18" s="969"/>
      <c r="DG18" s="969"/>
      <c r="DH18" s="969"/>
      <c r="DI18" s="971"/>
      <c r="DJ18" s="972"/>
      <c r="DK18" s="969"/>
      <c r="DL18" s="969"/>
      <c r="DM18" s="969"/>
      <c r="DN18" s="969"/>
      <c r="DO18" s="971"/>
      <c r="DP18" s="972"/>
      <c r="DQ18" s="969"/>
      <c r="DR18" s="969"/>
      <c r="DS18" s="969"/>
      <c r="DT18" s="969"/>
      <c r="DU18" s="971"/>
      <c r="DV18" s="972"/>
      <c r="DW18" s="969"/>
      <c r="DX18" s="969"/>
      <c r="DY18" s="969"/>
      <c r="DZ18" s="969"/>
      <c r="EA18" s="971"/>
      <c r="EB18" s="972"/>
      <c r="EC18" s="969"/>
      <c r="ED18" s="969"/>
      <c r="EE18" s="969"/>
      <c r="EF18" s="969"/>
      <c r="EG18" s="971"/>
      <c r="EH18" s="972"/>
      <c r="EI18" s="969"/>
      <c r="EJ18" s="969"/>
      <c r="EK18" s="969"/>
      <c r="EL18" s="969"/>
      <c r="EM18" s="971"/>
      <c r="EN18" s="972"/>
      <c r="EO18" s="969"/>
      <c r="EP18" s="969"/>
      <c r="EQ18" s="969"/>
      <c r="ER18" s="969"/>
      <c r="ES18" s="971"/>
      <c r="ET18" s="972"/>
      <c r="EU18" s="969"/>
      <c r="EV18" s="969"/>
      <c r="EW18" s="969"/>
      <c r="EX18" s="969"/>
      <c r="EY18" s="971"/>
      <c r="EZ18" s="972"/>
      <c r="FA18" s="969"/>
      <c r="FB18" s="969"/>
      <c r="FC18" s="969"/>
      <c r="FD18" s="969"/>
      <c r="FE18" s="969"/>
      <c r="FF18" s="974"/>
      <c r="FG18" s="972"/>
      <c r="FH18" s="969"/>
      <c r="FI18" s="969"/>
      <c r="FJ18" s="969"/>
      <c r="FK18" s="969"/>
      <c r="FL18" s="969"/>
      <c r="FM18" s="974"/>
      <c r="FN18" s="972"/>
      <c r="FO18" s="969"/>
      <c r="FP18" s="969"/>
      <c r="FQ18" s="969"/>
      <c r="FR18" s="969"/>
      <c r="FS18" s="971"/>
      <c r="FT18" s="972"/>
      <c r="FU18" s="969"/>
      <c r="FV18" s="969"/>
      <c r="FW18" s="969"/>
      <c r="FX18" s="969"/>
      <c r="FY18" s="971"/>
      <c r="FZ18" s="972"/>
      <c r="GA18" s="969"/>
      <c r="GB18" s="969"/>
      <c r="GC18" s="969"/>
      <c r="GD18" s="969"/>
      <c r="GE18" s="971"/>
      <c r="GF18" s="972"/>
      <c r="GG18" s="969"/>
      <c r="GH18" s="969"/>
      <c r="GI18" s="969"/>
      <c r="GJ18" s="969"/>
      <c r="GK18" s="971"/>
      <c r="GL18" s="972"/>
      <c r="GM18" s="969"/>
      <c r="GN18" s="969"/>
      <c r="GO18" s="969"/>
      <c r="GP18" s="969"/>
      <c r="GQ18" s="971"/>
      <c r="GR18" s="972"/>
      <c r="GS18" s="969"/>
      <c r="GT18" s="969"/>
      <c r="GU18" s="969"/>
      <c r="GV18" s="969"/>
      <c r="GW18" s="971"/>
      <c r="GX18" s="975"/>
      <c r="GY18" s="976"/>
      <c r="GZ18" s="976"/>
      <c r="HA18" s="976"/>
      <c r="HB18" s="976"/>
      <c r="HC18" s="978"/>
    </row>
    <row r="19" customFormat="false" ht="9.75" hidden="false" customHeight="true" outlineLevel="0" collapsed="false">
      <c r="A19" s="965"/>
      <c r="B19" s="979"/>
      <c r="C19" s="983"/>
      <c r="D19" s="968"/>
      <c r="E19" s="969"/>
      <c r="F19" s="969"/>
      <c r="G19" s="969"/>
      <c r="H19" s="969"/>
      <c r="I19" s="971"/>
      <c r="J19" s="972"/>
      <c r="K19" s="969"/>
      <c r="L19" s="969"/>
      <c r="M19" s="969"/>
      <c r="N19" s="969"/>
      <c r="O19" s="971"/>
      <c r="P19" s="972"/>
      <c r="Q19" s="969"/>
      <c r="R19" s="969"/>
      <c r="S19" s="969"/>
      <c r="T19" s="969"/>
      <c r="U19" s="971"/>
      <c r="V19" s="972"/>
      <c r="W19" s="969"/>
      <c r="X19" s="969"/>
      <c r="Y19" s="969"/>
      <c r="Z19" s="969"/>
      <c r="AA19" s="971"/>
      <c r="AB19" s="972"/>
      <c r="AC19" s="969"/>
      <c r="AD19" s="969"/>
      <c r="AE19" s="969"/>
      <c r="AF19" s="969"/>
      <c r="AG19" s="971"/>
      <c r="AH19" s="972"/>
      <c r="AI19" s="969"/>
      <c r="AJ19" s="969"/>
      <c r="AK19" s="969"/>
      <c r="AL19" s="969"/>
      <c r="AM19" s="971"/>
      <c r="AN19" s="972"/>
      <c r="AO19" s="969"/>
      <c r="AP19" s="969"/>
      <c r="AQ19" s="969"/>
      <c r="AR19" s="969"/>
      <c r="AS19" s="971"/>
      <c r="AT19" s="972"/>
      <c r="AU19" s="969"/>
      <c r="AV19" s="969"/>
      <c r="AW19" s="969"/>
      <c r="AX19" s="969"/>
      <c r="AY19" s="971"/>
      <c r="AZ19" s="972"/>
      <c r="BA19" s="969"/>
      <c r="BB19" s="969"/>
      <c r="BC19" s="969"/>
      <c r="BD19" s="969"/>
      <c r="BE19" s="971"/>
      <c r="BF19" s="972"/>
      <c r="BG19" s="969"/>
      <c r="BH19" s="969"/>
      <c r="BI19" s="969"/>
      <c r="BJ19" s="969"/>
      <c r="BK19" s="971"/>
      <c r="BL19" s="972"/>
      <c r="BM19" s="969"/>
      <c r="BN19" s="969"/>
      <c r="BO19" s="969"/>
      <c r="BP19" s="969"/>
      <c r="BQ19" s="971"/>
      <c r="BR19" s="972"/>
      <c r="BS19" s="969"/>
      <c r="BT19" s="969"/>
      <c r="BU19" s="969"/>
      <c r="BV19" s="969"/>
      <c r="BW19" s="971"/>
      <c r="BX19" s="972"/>
      <c r="BY19" s="969"/>
      <c r="BZ19" s="969"/>
      <c r="CA19" s="969"/>
      <c r="CB19" s="969"/>
      <c r="CC19" s="971"/>
      <c r="CD19" s="972"/>
      <c r="CE19" s="969"/>
      <c r="CF19" s="969"/>
      <c r="CG19" s="969"/>
      <c r="CH19" s="969"/>
      <c r="CI19" s="969"/>
      <c r="CJ19" s="974"/>
      <c r="CK19" s="972"/>
      <c r="CL19" s="969"/>
      <c r="CM19" s="969"/>
      <c r="CN19" s="969"/>
      <c r="CO19" s="969"/>
      <c r="CP19" s="969"/>
      <c r="CQ19" s="974"/>
      <c r="CR19" s="972"/>
      <c r="CS19" s="969"/>
      <c r="CT19" s="969"/>
      <c r="CU19" s="969"/>
      <c r="CV19" s="969"/>
      <c r="CW19" s="971"/>
      <c r="CX19" s="972"/>
      <c r="CY19" s="969"/>
      <c r="CZ19" s="969"/>
      <c r="DA19" s="969"/>
      <c r="DB19" s="969"/>
      <c r="DC19" s="971"/>
      <c r="DD19" s="972"/>
      <c r="DE19" s="969"/>
      <c r="DF19" s="969"/>
      <c r="DG19" s="969"/>
      <c r="DH19" s="969"/>
      <c r="DI19" s="971"/>
      <c r="DJ19" s="972"/>
      <c r="DK19" s="969"/>
      <c r="DL19" s="969"/>
      <c r="DM19" s="969"/>
      <c r="DN19" s="969"/>
      <c r="DO19" s="971"/>
      <c r="DP19" s="972"/>
      <c r="DQ19" s="969"/>
      <c r="DR19" s="969"/>
      <c r="DS19" s="969"/>
      <c r="DT19" s="969"/>
      <c r="DU19" s="971"/>
      <c r="DV19" s="972"/>
      <c r="DW19" s="969"/>
      <c r="DX19" s="969"/>
      <c r="DY19" s="969"/>
      <c r="DZ19" s="969"/>
      <c r="EA19" s="971"/>
      <c r="EB19" s="972"/>
      <c r="EC19" s="969"/>
      <c r="ED19" s="969"/>
      <c r="EE19" s="969"/>
      <c r="EF19" s="969"/>
      <c r="EG19" s="971"/>
      <c r="EH19" s="972"/>
      <c r="EI19" s="969"/>
      <c r="EJ19" s="969"/>
      <c r="EK19" s="969"/>
      <c r="EL19" s="969"/>
      <c r="EM19" s="971"/>
      <c r="EN19" s="972"/>
      <c r="EO19" s="969"/>
      <c r="EP19" s="969"/>
      <c r="EQ19" s="969"/>
      <c r="ER19" s="969"/>
      <c r="ES19" s="971"/>
      <c r="ET19" s="972"/>
      <c r="EU19" s="969"/>
      <c r="EV19" s="969"/>
      <c r="EW19" s="969"/>
      <c r="EX19" s="969"/>
      <c r="EY19" s="971"/>
      <c r="EZ19" s="972"/>
      <c r="FA19" s="969"/>
      <c r="FB19" s="969"/>
      <c r="FC19" s="969"/>
      <c r="FD19" s="969"/>
      <c r="FE19" s="969"/>
      <c r="FF19" s="974"/>
      <c r="FG19" s="972"/>
      <c r="FH19" s="969"/>
      <c r="FI19" s="969"/>
      <c r="FJ19" s="969"/>
      <c r="FK19" s="969"/>
      <c r="FL19" s="969"/>
      <c r="FM19" s="974"/>
      <c r="FN19" s="972"/>
      <c r="FO19" s="969"/>
      <c r="FP19" s="969"/>
      <c r="FQ19" s="969"/>
      <c r="FR19" s="969"/>
      <c r="FS19" s="971"/>
      <c r="FT19" s="972"/>
      <c r="FU19" s="969"/>
      <c r="FV19" s="969"/>
      <c r="FW19" s="969"/>
      <c r="FX19" s="969"/>
      <c r="FY19" s="971"/>
      <c r="FZ19" s="972"/>
      <c r="GA19" s="969"/>
      <c r="GB19" s="969"/>
      <c r="GC19" s="969"/>
      <c r="GD19" s="969"/>
      <c r="GE19" s="971"/>
      <c r="GF19" s="972"/>
      <c r="GG19" s="969"/>
      <c r="GH19" s="969"/>
      <c r="GI19" s="969"/>
      <c r="GJ19" s="969"/>
      <c r="GK19" s="971"/>
      <c r="GL19" s="972"/>
      <c r="GM19" s="969"/>
      <c r="GN19" s="969"/>
      <c r="GO19" s="969"/>
      <c r="GP19" s="969"/>
      <c r="GQ19" s="971"/>
      <c r="GR19" s="972"/>
      <c r="GS19" s="969"/>
      <c r="GT19" s="969"/>
      <c r="GU19" s="969"/>
      <c r="GV19" s="969"/>
      <c r="GW19" s="971"/>
      <c r="GX19" s="975"/>
      <c r="GY19" s="976"/>
      <c r="GZ19" s="976"/>
      <c r="HA19" s="976"/>
      <c r="HB19" s="976"/>
      <c r="HC19" s="978"/>
    </row>
    <row r="20" customFormat="false" ht="15.75" hidden="false" customHeight="false" outlineLevel="0" collapsed="false">
      <c r="A20" s="965"/>
      <c r="B20" s="984" t="s">
        <v>225</v>
      </c>
      <c r="C20" s="985" t="s">
        <v>563</v>
      </c>
      <c r="D20" s="968"/>
      <c r="E20" s="969"/>
      <c r="F20" s="969"/>
      <c r="G20" s="969"/>
      <c r="H20" s="969"/>
      <c r="I20" s="971"/>
      <c r="J20" s="972"/>
      <c r="K20" s="969"/>
      <c r="L20" s="969"/>
      <c r="M20" s="969"/>
      <c r="N20" s="969"/>
      <c r="O20" s="971"/>
      <c r="P20" s="972"/>
      <c r="Q20" s="969"/>
      <c r="R20" s="969"/>
      <c r="S20" s="969"/>
      <c r="T20" s="969"/>
      <c r="U20" s="971"/>
      <c r="V20" s="972"/>
      <c r="W20" s="969"/>
      <c r="X20" s="969"/>
      <c r="Y20" s="969"/>
      <c r="Z20" s="969"/>
      <c r="AA20" s="971"/>
      <c r="AB20" s="972"/>
      <c r="AC20" s="969"/>
      <c r="AD20" s="969"/>
      <c r="AE20" s="969"/>
      <c r="AF20" s="969"/>
      <c r="AG20" s="971"/>
      <c r="AH20" s="972"/>
      <c r="AI20" s="969"/>
      <c r="AJ20" s="969"/>
      <c r="AK20" s="969"/>
      <c r="AL20" s="969"/>
      <c r="AM20" s="971"/>
      <c r="AN20" s="972"/>
      <c r="AO20" s="969"/>
      <c r="AP20" s="969"/>
      <c r="AQ20" s="969"/>
      <c r="AR20" s="969"/>
      <c r="AS20" s="971"/>
      <c r="AT20" s="972"/>
      <c r="AU20" s="969"/>
      <c r="AV20" s="969"/>
      <c r="AW20" s="969"/>
      <c r="AX20" s="969"/>
      <c r="AY20" s="971"/>
      <c r="AZ20" s="972"/>
      <c r="BA20" s="969"/>
      <c r="BB20" s="969"/>
      <c r="BC20" s="969"/>
      <c r="BD20" s="969"/>
      <c r="BE20" s="971"/>
      <c r="BF20" s="972"/>
      <c r="BG20" s="969"/>
      <c r="BH20" s="969"/>
      <c r="BI20" s="969"/>
      <c r="BJ20" s="969"/>
      <c r="BK20" s="971"/>
      <c r="BL20" s="972"/>
      <c r="BM20" s="969"/>
      <c r="BN20" s="969"/>
      <c r="BO20" s="969"/>
      <c r="BP20" s="969"/>
      <c r="BQ20" s="971"/>
      <c r="BR20" s="972"/>
      <c r="BS20" s="969"/>
      <c r="BT20" s="969"/>
      <c r="BU20" s="969"/>
      <c r="BV20" s="969"/>
      <c r="BW20" s="971"/>
      <c r="BX20" s="972"/>
      <c r="BY20" s="969"/>
      <c r="BZ20" s="969"/>
      <c r="CA20" s="969"/>
      <c r="CB20" s="969"/>
      <c r="CC20" s="971"/>
      <c r="CD20" s="972"/>
      <c r="CE20" s="969"/>
      <c r="CF20" s="969"/>
      <c r="CG20" s="969"/>
      <c r="CH20" s="969"/>
      <c r="CI20" s="969"/>
      <c r="CJ20" s="974"/>
      <c r="CK20" s="972"/>
      <c r="CL20" s="969"/>
      <c r="CM20" s="969"/>
      <c r="CN20" s="969"/>
      <c r="CO20" s="969"/>
      <c r="CP20" s="969"/>
      <c r="CQ20" s="974"/>
      <c r="CR20" s="972"/>
      <c r="CS20" s="969"/>
      <c r="CT20" s="969"/>
      <c r="CU20" s="969"/>
      <c r="CV20" s="969"/>
      <c r="CW20" s="971"/>
      <c r="CX20" s="972"/>
      <c r="CY20" s="969"/>
      <c r="CZ20" s="969"/>
      <c r="DA20" s="969"/>
      <c r="DB20" s="969"/>
      <c r="DC20" s="971"/>
      <c r="DD20" s="972"/>
      <c r="DE20" s="969"/>
      <c r="DF20" s="969"/>
      <c r="DG20" s="969"/>
      <c r="DH20" s="969"/>
      <c r="DI20" s="971"/>
      <c r="DJ20" s="972"/>
      <c r="DK20" s="969"/>
      <c r="DL20" s="969"/>
      <c r="DM20" s="969"/>
      <c r="DN20" s="969"/>
      <c r="DO20" s="971"/>
      <c r="DP20" s="972"/>
      <c r="DQ20" s="969"/>
      <c r="DR20" s="969"/>
      <c r="DS20" s="969"/>
      <c r="DT20" s="969"/>
      <c r="DU20" s="971"/>
      <c r="DV20" s="972"/>
      <c r="DW20" s="969"/>
      <c r="DX20" s="969"/>
      <c r="DY20" s="969"/>
      <c r="DZ20" s="969"/>
      <c r="EA20" s="971"/>
      <c r="EB20" s="972"/>
      <c r="EC20" s="969"/>
      <c r="ED20" s="969"/>
      <c r="EE20" s="969"/>
      <c r="EF20" s="969"/>
      <c r="EG20" s="971"/>
      <c r="EH20" s="972"/>
      <c r="EI20" s="969"/>
      <c r="EJ20" s="969"/>
      <c r="EK20" s="969"/>
      <c r="EL20" s="969"/>
      <c r="EM20" s="971"/>
      <c r="EN20" s="972"/>
      <c r="EO20" s="969"/>
      <c r="EP20" s="969"/>
      <c r="EQ20" s="969"/>
      <c r="ER20" s="969"/>
      <c r="ES20" s="971"/>
      <c r="ET20" s="972"/>
      <c r="EU20" s="969"/>
      <c r="EV20" s="969"/>
      <c r="EW20" s="969"/>
      <c r="EX20" s="969"/>
      <c r="EY20" s="971"/>
      <c r="EZ20" s="972"/>
      <c r="FA20" s="969"/>
      <c r="FB20" s="969"/>
      <c r="FC20" s="969"/>
      <c r="FD20" s="969"/>
      <c r="FE20" s="969"/>
      <c r="FF20" s="974"/>
      <c r="FG20" s="972"/>
      <c r="FH20" s="969"/>
      <c r="FI20" s="969"/>
      <c r="FJ20" s="969"/>
      <c r="FK20" s="969"/>
      <c r="FL20" s="969"/>
      <c r="FM20" s="974"/>
      <c r="FN20" s="972"/>
      <c r="FO20" s="969"/>
      <c r="FP20" s="969"/>
      <c r="FQ20" s="969"/>
      <c r="FR20" s="969"/>
      <c r="FS20" s="971"/>
      <c r="FT20" s="972"/>
      <c r="FU20" s="969"/>
      <c r="FV20" s="969"/>
      <c r="FW20" s="969"/>
      <c r="FX20" s="969"/>
      <c r="FY20" s="971"/>
      <c r="FZ20" s="972"/>
      <c r="GA20" s="969"/>
      <c r="GB20" s="969"/>
      <c r="GC20" s="969"/>
      <c r="GD20" s="969"/>
      <c r="GE20" s="971"/>
      <c r="GF20" s="972"/>
      <c r="GG20" s="969"/>
      <c r="GH20" s="969"/>
      <c r="GI20" s="969"/>
      <c r="GJ20" s="969"/>
      <c r="GK20" s="971"/>
      <c r="GL20" s="972"/>
      <c r="GM20" s="969"/>
      <c r="GN20" s="969"/>
      <c r="GO20" s="969"/>
      <c r="GP20" s="969"/>
      <c r="GQ20" s="971"/>
      <c r="GR20" s="972"/>
      <c r="GS20" s="969"/>
      <c r="GT20" s="969"/>
      <c r="GU20" s="969"/>
      <c r="GV20" s="969"/>
      <c r="GW20" s="971"/>
      <c r="GX20" s="975"/>
      <c r="GY20" s="976"/>
      <c r="GZ20" s="976"/>
      <c r="HA20" s="976"/>
      <c r="HB20" s="976"/>
      <c r="HC20" s="978"/>
    </row>
    <row r="21" customFormat="false" ht="15.75" hidden="false" customHeight="true" outlineLevel="0" collapsed="false">
      <c r="A21" s="965" t="s">
        <v>564</v>
      </c>
      <c r="B21" s="966" t="s">
        <v>218</v>
      </c>
      <c r="C21" s="967" t="s">
        <v>565</v>
      </c>
      <c r="D21" s="968" t="n">
        <v>2</v>
      </c>
      <c r="E21" s="969" t="n">
        <v>1</v>
      </c>
      <c r="F21" s="970" t="n">
        <v>1</v>
      </c>
      <c r="G21" s="969" t="n">
        <v>2</v>
      </c>
      <c r="H21" s="970" t="n">
        <v>1</v>
      </c>
      <c r="I21" s="971" t="n">
        <v>1</v>
      </c>
      <c r="J21" s="972" t="n">
        <v>4</v>
      </c>
      <c r="K21" s="969" t="n">
        <v>4</v>
      </c>
      <c r="L21" s="970" t="n">
        <v>4</v>
      </c>
      <c r="M21" s="969" t="n">
        <v>4</v>
      </c>
      <c r="N21" s="970" t="n">
        <v>4</v>
      </c>
      <c r="O21" s="971" t="n">
        <v>4</v>
      </c>
      <c r="P21" s="972" t="n">
        <v>3</v>
      </c>
      <c r="Q21" s="969" t="n">
        <v>3</v>
      </c>
      <c r="R21" s="970"/>
      <c r="S21" s="969"/>
      <c r="T21" s="970"/>
      <c r="U21" s="971"/>
      <c r="V21" s="972"/>
      <c r="W21" s="969"/>
      <c r="X21" s="970"/>
      <c r="Y21" s="969"/>
      <c r="Z21" s="970"/>
      <c r="AA21" s="971"/>
      <c r="AB21" s="972"/>
      <c r="AC21" s="969"/>
      <c r="AD21" s="970"/>
      <c r="AE21" s="969"/>
      <c r="AF21" s="970"/>
      <c r="AG21" s="971"/>
      <c r="AH21" s="972" t="n">
        <v>4</v>
      </c>
      <c r="AI21" s="969" t="n">
        <v>4</v>
      </c>
      <c r="AJ21" s="970" t="n">
        <v>4</v>
      </c>
      <c r="AK21" s="969" t="n">
        <v>4</v>
      </c>
      <c r="AL21" s="970" t="n">
        <v>4</v>
      </c>
      <c r="AM21" s="971"/>
      <c r="AN21" s="972"/>
      <c r="AO21" s="969"/>
      <c r="AP21" s="970"/>
      <c r="AQ21" s="969"/>
      <c r="AR21" s="970"/>
      <c r="AS21" s="971"/>
      <c r="AT21" s="972" t="n">
        <v>4</v>
      </c>
      <c r="AU21" s="969" t="n">
        <v>4</v>
      </c>
      <c r="AV21" s="970" t="n">
        <v>4</v>
      </c>
      <c r="AW21" s="969"/>
      <c r="AX21" s="970"/>
      <c r="AY21" s="971"/>
      <c r="AZ21" s="972"/>
      <c r="BA21" s="969"/>
      <c r="BB21" s="970"/>
      <c r="BC21" s="969"/>
      <c r="BD21" s="970"/>
      <c r="BE21" s="971"/>
      <c r="BF21" s="972"/>
      <c r="BG21" s="969"/>
      <c r="BH21" s="970"/>
      <c r="BI21" s="969"/>
      <c r="BJ21" s="970"/>
      <c r="BK21" s="971"/>
      <c r="BL21" s="972" t="n">
        <v>4</v>
      </c>
      <c r="BM21" s="969" t="n">
        <v>4</v>
      </c>
      <c r="BN21" s="970" t="n">
        <v>4</v>
      </c>
      <c r="BO21" s="969" t="n">
        <v>4</v>
      </c>
      <c r="BP21" s="970" t="n">
        <v>4</v>
      </c>
      <c r="BQ21" s="971"/>
      <c r="BR21" s="972" t="n">
        <v>3</v>
      </c>
      <c r="BS21" s="969"/>
      <c r="BT21" s="970"/>
      <c r="BU21" s="969"/>
      <c r="BV21" s="970"/>
      <c r="BW21" s="971"/>
      <c r="BX21" s="972" t="n">
        <v>4</v>
      </c>
      <c r="BY21" s="969" t="n">
        <v>4</v>
      </c>
      <c r="BZ21" s="970" t="n">
        <v>4</v>
      </c>
      <c r="CA21" s="969" t="n">
        <v>4</v>
      </c>
      <c r="CB21" s="970" t="n">
        <v>4</v>
      </c>
      <c r="CC21" s="971" t="n">
        <v>4</v>
      </c>
      <c r="CD21" s="972"/>
      <c r="CE21" s="969"/>
      <c r="CF21" s="970"/>
      <c r="CG21" s="969"/>
      <c r="CH21" s="970"/>
      <c r="CI21" s="969"/>
      <c r="CJ21" s="974"/>
      <c r="CK21" s="972"/>
      <c r="CL21" s="969"/>
      <c r="CM21" s="970"/>
      <c r="CN21" s="969"/>
      <c r="CO21" s="970"/>
      <c r="CP21" s="969"/>
      <c r="CQ21" s="974"/>
      <c r="CR21" s="972"/>
      <c r="CS21" s="969"/>
      <c r="CT21" s="970"/>
      <c r="CU21" s="969"/>
      <c r="CV21" s="970"/>
      <c r="CW21" s="971"/>
      <c r="CX21" s="972" t="n">
        <v>4</v>
      </c>
      <c r="CY21" s="969" t="n">
        <v>4</v>
      </c>
      <c r="CZ21" s="970"/>
      <c r="DA21" s="969"/>
      <c r="DB21" s="970"/>
      <c r="DC21" s="971"/>
      <c r="DD21" s="972"/>
      <c r="DE21" s="969"/>
      <c r="DF21" s="970"/>
      <c r="DG21" s="969"/>
      <c r="DH21" s="970"/>
      <c r="DI21" s="971"/>
      <c r="DJ21" s="972" t="n">
        <v>2</v>
      </c>
      <c r="DK21" s="969" t="n">
        <v>2</v>
      </c>
      <c r="DL21" s="970"/>
      <c r="DM21" s="969"/>
      <c r="DN21" s="970"/>
      <c r="DO21" s="971"/>
      <c r="DP21" s="972"/>
      <c r="DQ21" s="969"/>
      <c r="DR21" s="970"/>
      <c r="DS21" s="969"/>
      <c r="DT21" s="970"/>
      <c r="DU21" s="971"/>
      <c r="DV21" s="972"/>
      <c r="DW21" s="969"/>
      <c r="DX21" s="970"/>
      <c r="DY21" s="969"/>
      <c r="DZ21" s="970"/>
      <c r="EA21" s="971"/>
      <c r="EB21" s="972" t="n">
        <v>3</v>
      </c>
      <c r="EC21" s="969" t="n">
        <v>4</v>
      </c>
      <c r="ED21" s="970" t="n">
        <v>4</v>
      </c>
      <c r="EE21" s="969"/>
      <c r="EF21" s="970"/>
      <c r="EG21" s="971"/>
      <c r="EH21" s="972" t="n">
        <v>3</v>
      </c>
      <c r="EI21" s="969" t="n">
        <v>3</v>
      </c>
      <c r="EJ21" s="970" t="n">
        <v>3</v>
      </c>
      <c r="EK21" s="969" t="n">
        <v>3</v>
      </c>
      <c r="EL21" s="970"/>
      <c r="EM21" s="971"/>
      <c r="EN21" s="972" t="n">
        <v>4</v>
      </c>
      <c r="EO21" s="969" t="n">
        <v>4</v>
      </c>
      <c r="EP21" s="970"/>
      <c r="EQ21" s="969"/>
      <c r="ER21" s="970"/>
      <c r="ES21" s="971"/>
      <c r="ET21" s="972"/>
      <c r="EU21" s="969"/>
      <c r="EV21" s="970"/>
      <c r="EW21" s="969"/>
      <c r="EX21" s="970"/>
      <c r="EY21" s="971"/>
      <c r="EZ21" s="972" t="n">
        <v>3</v>
      </c>
      <c r="FA21" s="969" t="n">
        <v>3</v>
      </c>
      <c r="FB21" s="970" t="n">
        <v>3</v>
      </c>
      <c r="FC21" s="969" t="n">
        <v>3</v>
      </c>
      <c r="FD21" s="970"/>
      <c r="FE21" s="969"/>
      <c r="FF21" s="974"/>
      <c r="FG21" s="972"/>
      <c r="FH21" s="969"/>
      <c r="FI21" s="970"/>
      <c r="FJ21" s="969"/>
      <c r="FK21" s="970"/>
      <c r="FL21" s="969"/>
      <c r="FM21" s="974"/>
      <c r="FN21" s="972"/>
      <c r="FO21" s="969"/>
      <c r="FP21" s="970"/>
      <c r="FQ21" s="969"/>
      <c r="FR21" s="970"/>
      <c r="FS21" s="971"/>
      <c r="FT21" s="972"/>
      <c r="FU21" s="969"/>
      <c r="FV21" s="970"/>
      <c r="FW21" s="969"/>
      <c r="FX21" s="970"/>
      <c r="FY21" s="971"/>
      <c r="FZ21" s="972"/>
      <c r="GA21" s="969"/>
      <c r="GB21" s="970"/>
      <c r="GC21" s="969"/>
      <c r="GD21" s="970"/>
      <c r="GE21" s="971"/>
      <c r="GF21" s="972"/>
      <c r="GG21" s="969"/>
      <c r="GH21" s="970"/>
      <c r="GI21" s="969"/>
      <c r="GJ21" s="970"/>
      <c r="GK21" s="971"/>
      <c r="GL21" s="972"/>
      <c r="GM21" s="969"/>
      <c r="GN21" s="970"/>
      <c r="GO21" s="969"/>
      <c r="GP21" s="970"/>
      <c r="GQ21" s="971"/>
      <c r="GR21" s="972"/>
      <c r="GS21" s="969"/>
      <c r="GT21" s="970"/>
      <c r="GU21" s="969"/>
      <c r="GV21" s="970"/>
      <c r="GW21" s="971"/>
      <c r="GX21" s="975"/>
      <c r="GY21" s="976"/>
      <c r="GZ21" s="977"/>
      <c r="HA21" s="976"/>
      <c r="HB21" s="977"/>
      <c r="HC21" s="978"/>
    </row>
    <row r="22" customFormat="false" ht="9.75" hidden="false" customHeight="true" outlineLevel="0" collapsed="false">
      <c r="A22" s="965"/>
      <c r="B22" s="979"/>
      <c r="C22" s="980"/>
      <c r="D22" s="968"/>
      <c r="E22" s="969"/>
      <c r="F22" s="969"/>
      <c r="G22" s="969"/>
      <c r="H22" s="969"/>
      <c r="I22" s="971"/>
      <c r="J22" s="972"/>
      <c r="K22" s="969"/>
      <c r="L22" s="969"/>
      <c r="M22" s="969"/>
      <c r="N22" s="969"/>
      <c r="O22" s="971"/>
      <c r="P22" s="972"/>
      <c r="Q22" s="969"/>
      <c r="R22" s="969"/>
      <c r="S22" s="969"/>
      <c r="T22" s="969"/>
      <c r="U22" s="971"/>
      <c r="V22" s="972"/>
      <c r="W22" s="969"/>
      <c r="X22" s="969"/>
      <c r="Y22" s="969"/>
      <c r="Z22" s="969"/>
      <c r="AA22" s="971"/>
      <c r="AB22" s="972"/>
      <c r="AC22" s="969"/>
      <c r="AD22" s="969"/>
      <c r="AE22" s="969"/>
      <c r="AF22" s="969"/>
      <c r="AG22" s="971"/>
      <c r="AH22" s="972"/>
      <c r="AI22" s="969"/>
      <c r="AJ22" s="969"/>
      <c r="AK22" s="969"/>
      <c r="AL22" s="969"/>
      <c r="AM22" s="971"/>
      <c r="AN22" s="972"/>
      <c r="AO22" s="969"/>
      <c r="AP22" s="969"/>
      <c r="AQ22" s="969"/>
      <c r="AR22" s="969"/>
      <c r="AS22" s="971"/>
      <c r="AT22" s="972"/>
      <c r="AU22" s="969"/>
      <c r="AV22" s="969"/>
      <c r="AW22" s="969"/>
      <c r="AX22" s="969"/>
      <c r="AY22" s="971"/>
      <c r="AZ22" s="972"/>
      <c r="BA22" s="969"/>
      <c r="BB22" s="969"/>
      <c r="BC22" s="969"/>
      <c r="BD22" s="969"/>
      <c r="BE22" s="971"/>
      <c r="BF22" s="972"/>
      <c r="BG22" s="969"/>
      <c r="BH22" s="969"/>
      <c r="BI22" s="969"/>
      <c r="BJ22" s="969"/>
      <c r="BK22" s="971"/>
      <c r="BL22" s="972"/>
      <c r="BM22" s="969"/>
      <c r="BN22" s="969"/>
      <c r="BO22" s="969"/>
      <c r="BP22" s="969"/>
      <c r="BQ22" s="971"/>
      <c r="BR22" s="972"/>
      <c r="BS22" s="969"/>
      <c r="BT22" s="969"/>
      <c r="BU22" s="969"/>
      <c r="BV22" s="969"/>
      <c r="BW22" s="971"/>
      <c r="BX22" s="972"/>
      <c r="BY22" s="969"/>
      <c r="BZ22" s="969"/>
      <c r="CA22" s="969"/>
      <c r="CB22" s="969"/>
      <c r="CC22" s="971"/>
      <c r="CD22" s="972"/>
      <c r="CE22" s="969"/>
      <c r="CF22" s="969"/>
      <c r="CG22" s="969"/>
      <c r="CH22" s="969"/>
      <c r="CI22" s="969"/>
      <c r="CJ22" s="974"/>
      <c r="CK22" s="972"/>
      <c r="CL22" s="969"/>
      <c r="CM22" s="969"/>
      <c r="CN22" s="969"/>
      <c r="CO22" s="969"/>
      <c r="CP22" s="969"/>
      <c r="CQ22" s="974"/>
      <c r="CR22" s="972"/>
      <c r="CS22" s="969"/>
      <c r="CT22" s="969"/>
      <c r="CU22" s="969"/>
      <c r="CV22" s="969"/>
      <c r="CW22" s="971"/>
      <c r="CX22" s="972"/>
      <c r="CY22" s="969"/>
      <c r="CZ22" s="969"/>
      <c r="DA22" s="969"/>
      <c r="DB22" s="969"/>
      <c r="DC22" s="971"/>
      <c r="DD22" s="972"/>
      <c r="DE22" s="969"/>
      <c r="DF22" s="969"/>
      <c r="DG22" s="969"/>
      <c r="DH22" s="969"/>
      <c r="DI22" s="971"/>
      <c r="DJ22" s="972"/>
      <c r="DK22" s="969"/>
      <c r="DL22" s="969"/>
      <c r="DM22" s="969"/>
      <c r="DN22" s="969"/>
      <c r="DO22" s="971"/>
      <c r="DP22" s="972"/>
      <c r="DQ22" s="969"/>
      <c r="DR22" s="969"/>
      <c r="DS22" s="969"/>
      <c r="DT22" s="969"/>
      <c r="DU22" s="971"/>
      <c r="DV22" s="972"/>
      <c r="DW22" s="969"/>
      <c r="DX22" s="969"/>
      <c r="DY22" s="969"/>
      <c r="DZ22" s="969"/>
      <c r="EA22" s="971"/>
      <c r="EB22" s="972"/>
      <c r="EC22" s="969"/>
      <c r="ED22" s="969"/>
      <c r="EE22" s="969"/>
      <c r="EF22" s="969"/>
      <c r="EG22" s="971"/>
      <c r="EH22" s="972"/>
      <c r="EI22" s="969"/>
      <c r="EJ22" s="969"/>
      <c r="EK22" s="969"/>
      <c r="EL22" s="969"/>
      <c r="EM22" s="971"/>
      <c r="EN22" s="972"/>
      <c r="EO22" s="969"/>
      <c r="EP22" s="969"/>
      <c r="EQ22" s="969"/>
      <c r="ER22" s="969"/>
      <c r="ES22" s="971"/>
      <c r="ET22" s="972"/>
      <c r="EU22" s="969"/>
      <c r="EV22" s="969"/>
      <c r="EW22" s="969"/>
      <c r="EX22" s="969"/>
      <c r="EY22" s="971"/>
      <c r="EZ22" s="972"/>
      <c r="FA22" s="969"/>
      <c r="FB22" s="969"/>
      <c r="FC22" s="969"/>
      <c r="FD22" s="969"/>
      <c r="FE22" s="969"/>
      <c r="FF22" s="974"/>
      <c r="FG22" s="972"/>
      <c r="FH22" s="969"/>
      <c r="FI22" s="969"/>
      <c r="FJ22" s="969"/>
      <c r="FK22" s="969"/>
      <c r="FL22" s="969"/>
      <c r="FM22" s="974"/>
      <c r="FN22" s="972"/>
      <c r="FO22" s="969"/>
      <c r="FP22" s="969"/>
      <c r="FQ22" s="969"/>
      <c r="FR22" s="969"/>
      <c r="FS22" s="971"/>
      <c r="FT22" s="972"/>
      <c r="FU22" s="969"/>
      <c r="FV22" s="969"/>
      <c r="FW22" s="969"/>
      <c r="FX22" s="969"/>
      <c r="FY22" s="971"/>
      <c r="FZ22" s="972"/>
      <c r="GA22" s="969"/>
      <c r="GB22" s="969"/>
      <c r="GC22" s="969"/>
      <c r="GD22" s="969"/>
      <c r="GE22" s="971"/>
      <c r="GF22" s="972"/>
      <c r="GG22" s="969"/>
      <c r="GH22" s="969"/>
      <c r="GI22" s="969"/>
      <c r="GJ22" s="969"/>
      <c r="GK22" s="971"/>
      <c r="GL22" s="972"/>
      <c r="GM22" s="969"/>
      <c r="GN22" s="969"/>
      <c r="GO22" s="969"/>
      <c r="GP22" s="969"/>
      <c r="GQ22" s="971"/>
      <c r="GR22" s="972"/>
      <c r="GS22" s="969"/>
      <c r="GT22" s="969"/>
      <c r="GU22" s="969"/>
      <c r="GV22" s="969"/>
      <c r="GW22" s="971"/>
      <c r="GX22" s="975"/>
      <c r="GY22" s="976"/>
      <c r="GZ22" s="976"/>
      <c r="HA22" s="976"/>
      <c r="HB22" s="976"/>
      <c r="HC22" s="978"/>
    </row>
    <row r="23" customFormat="false" ht="15.75" hidden="false" customHeight="false" outlineLevel="0" collapsed="false">
      <c r="A23" s="965"/>
      <c r="B23" s="981" t="s">
        <v>220</v>
      </c>
      <c r="C23" s="982" t="s">
        <v>566</v>
      </c>
      <c r="D23" s="968"/>
      <c r="E23" s="969"/>
      <c r="F23" s="969"/>
      <c r="G23" s="969"/>
      <c r="H23" s="969"/>
      <c r="I23" s="971"/>
      <c r="J23" s="972"/>
      <c r="K23" s="969"/>
      <c r="L23" s="969"/>
      <c r="M23" s="969"/>
      <c r="N23" s="969"/>
      <c r="O23" s="971"/>
      <c r="P23" s="972"/>
      <c r="Q23" s="969"/>
      <c r="R23" s="969"/>
      <c r="S23" s="969"/>
      <c r="T23" s="969"/>
      <c r="U23" s="971"/>
      <c r="V23" s="972"/>
      <c r="W23" s="969"/>
      <c r="X23" s="969"/>
      <c r="Y23" s="969"/>
      <c r="Z23" s="969"/>
      <c r="AA23" s="971"/>
      <c r="AB23" s="972"/>
      <c r="AC23" s="969"/>
      <c r="AD23" s="969"/>
      <c r="AE23" s="969"/>
      <c r="AF23" s="969"/>
      <c r="AG23" s="971"/>
      <c r="AH23" s="972"/>
      <c r="AI23" s="969"/>
      <c r="AJ23" s="969"/>
      <c r="AK23" s="969"/>
      <c r="AL23" s="969"/>
      <c r="AM23" s="971"/>
      <c r="AN23" s="972"/>
      <c r="AO23" s="969"/>
      <c r="AP23" s="969"/>
      <c r="AQ23" s="969"/>
      <c r="AR23" s="969"/>
      <c r="AS23" s="971"/>
      <c r="AT23" s="972"/>
      <c r="AU23" s="969"/>
      <c r="AV23" s="969"/>
      <c r="AW23" s="969"/>
      <c r="AX23" s="969"/>
      <c r="AY23" s="971"/>
      <c r="AZ23" s="972"/>
      <c r="BA23" s="969"/>
      <c r="BB23" s="969"/>
      <c r="BC23" s="969"/>
      <c r="BD23" s="969"/>
      <c r="BE23" s="971"/>
      <c r="BF23" s="972"/>
      <c r="BG23" s="969"/>
      <c r="BH23" s="969"/>
      <c r="BI23" s="969"/>
      <c r="BJ23" s="969"/>
      <c r="BK23" s="971"/>
      <c r="BL23" s="972"/>
      <c r="BM23" s="969"/>
      <c r="BN23" s="969"/>
      <c r="BO23" s="969"/>
      <c r="BP23" s="969"/>
      <c r="BQ23" s="971"/>
      <c r="BR23" s="972"/>
      <c r="BS23" s="969"/>
      <c r="BT23" s="969"/>
      <c r="BU23" s="969"/>
      <c r="BV23" s="969"/>
      <c r="BW23" s="971"/>
      <c r="BX23" s="972"/>
      <c r="BY23" s="969"/>
      <c r="BZ23" s="969"/>
      <c r="CA23" s="969"/>
      <c r="CB23" s="969"/>
      <c r="CC23" s="971"/>
      <c r="CD23" s="972"/>
      <c r="CE23" s="969"/>
      <c r="CF23" s="969"/>
      <c r="CG23" s="969"/>
      <c r="CH23" s="969"/>
      <c r="CI23" s="969"/>
      <c r="CJ23" s="974"/>
      <c r="CK23" s="972"/>
      <c r="CL23" s="969"/>
      <c r="CM23" s="969"/>
      <c r="CN23" s="969"/>
      <c r="CO23" s="969"/>
      <c r="CP23" s="969"/>
      <c r="CQ23" s="974"/>
      <c r="CR23" s="972"/>
      <c r="CS23" s="969"/>
      <c r="CT23" s="969"/>
      <c r="CU23" s="969"/>
      <c r="CV23" s="969"/>
      <c r="CW23" s="971"/>
      <c r="CX23" s="972"/>
      <c r="CY23" s="969"/>
      <c r="CZ23" s="969"/>
      <c r="DA23" s="969"/>
      <c r="DB23" s="969"/>
      <c r="DC23" s="971"/>
      <c r="DD23" s="972"/>
      <c r="DE23" s="969"/>
      <c r="DF23" s="969"/>
      <c r="DG23" s="969"/>
      <c r="DH23" s="969"/>
      <c r="DI23" s="971"/>
      <c r="DJ23" s="972"/>
      <c r="DK23" s="969"/>
      <c r="DL23" s="969"/>
      <c r="DM23" s="969"/>
      <c r="DN23" s="969"/>
      <c r="DO23" s="971"/>
      <c r="DP23" s="972"/>
      <c r="DQ23" s="969"/>
      <c r="DR23" s="969"/>
      <c r="DS23" s="969"/>
      <c r="DT23" s="969"/>
      <c r="DU23" s="971"/>
      <c r="DV23" s="972"/>
      <c r="DW23" s="969"/>
      <c r="DX23" s="969"/>
      <c r="DY23" s="969"/>
      <c r="DZ23" s="969"/>
      <c r="EA23" s="971"/>
      <c r="EB23" s="972"/>
      <c r="EC23" s="969"/>
      <c r="ED23" s="969"/>
      <c r="EE23" s="969"/>
      <c r="EF23" s="969"/>
      <c r="EG23" s="971"/>
      <c r="EH23" s="972"/>
      <c r="EI23" s="969"/>
      <c r="EJ23" s="969"/>
      <c r="EK23" s="969"/>
      <c r="EL23" s="969"/>
      <c r="EM23" s="971"/>
      <c r="EN23" s="972"/>
      <c r="EO23" s="969"/>
      <c r="EP23" s="969"/>
      <c r="EQ23" s="969"/>
      <c r="ER23" s="969"/>
      <c r="ES23" s="971"/>
      <c r="ET23" s="972"/>
      <c r="EU23" s="969"/>
      <c r="EV23" s="969"/>
      <c r="EW23" s="969"/>
      <c r="EX23" s="969"/>
      <c r="EY23" s="971"/>
      <c r="EZ23" s="972"/>
      <c r="FA23" s="969"/>
      <c r="FB23" s="969"/>
      <c r="FC23" s="969"/>
      <c r="FD23" s="969"/>
      <c r="FE23" s="969"/>
      <c r="FF23" s="974"/>
      <c r="FG23" s="972"/>
      <c r="FH23" s="969"/>
      <c r="FI23" s="969"/>
      <c r="FJ23" s="969"/>
      <c r="FK23" s="969"/>
      <c r="FL23" s="969"/>
      <c r="FM23" s="974"/>
      <c r="FN23" s="972"/>
      <c r="FO23" s="969"/>
      <c r="FP23" s="969"/>
      <c r="FQ23" s="969"/>
      <c r="FR23" s="969"/>
      <c r="FS23" s="971"/>
      <c r="FT23" s="972"/>
      <c r="FU23" s="969"/>
      <c r="FV23" s="969"/>
      <c r="FW23" s="969"/>
      <c r="FX23" s="969"/>
      <c r="FY23" s="971"/>
      <c r="FZ23" s="972"/>
      <c r="GA23" s="969"/>
      <c r="GB23" s="969"/>
      <c r="GC23" s="969"/>
      <c r="GD23" s="969"/>
      <c r="GE23" s="971"/>
      <c r="GF23" s="972"/>
      <c r="GG23" s="969"/>
      <c r="GH23" s="969"/>
      <c r="GI23" s="969"/>
      <c r="GJ23" s="969"/>
      <c r="GK23" s="971"/>
      <c r="GL23" s="972"/>
      <c r="GM23" s="969"/>
      <c r="GN23" s="969"/>
      <c r="GO23" s="969"/>
      <c r="GP23" s="969"/>
      <c r="GQ23" s="971"/>
      <c r="GR23" s="972"/>
      <c r="GS23" s="969"/>
      <c r="GT23" s="969"/>
      <c r="GU23" s="969"/>
      <c r="GV23" s="969"/>
      <c r="GW23" s="971"/>
      <c r="GX23" s="975"/>
      <c r="GY23" s="976"/>
      <c r="GZ23" s="976"/>
      <c r="HA23" s="976"/>
      <c r="HB23" s="976"/>
      <c r="HC23" s="978"/>
    </row>
    <row r="24" customFormat="false" ht="9.75" hidden="false" customHeight="true" outlineLevel="0" collapsed="false">
      <c r="A24" s="965"/>
      <c r="B24" s="979"/>
      <c r="C24" s="983"/>
      <c r="D24" s="968"/>
      <c r="E24" s="969"/>
      <c r="F24" s="969"/>
      <c r="G24" s="969"/>
      <c r="H24" s="969"/>
      <c r="I24" s="971"/>
      <c r="J24" s="972"/>
      <c r="K24" s="969"/>
      <c r="L24" s="969"/>
      <c r="M24" s="969"/>
      <c r="N24" s="969"/>
      <c r="O24" s="971"/>
      <c r="P24" s="972"/>
      <c r="Q24" s="969"/>
      <c r="R24" s="969"/>
      <c r="S24" s="969"/>
      <c r="T24" s="969"/>
      <c r="U24" s="971"/>
      <c r="V24" s="972"/>
      <c r="W24" s="969"/>
      <c r="X24" s="969"/>
      <c r="Y24" s="969"/>
      <c r="Z24" s="969"/>
      <c r="AA24" s="971"/>
      <c r="AB24" s="972"/>
      <c r="AC24" s="969"/>
      <c r="AD24" s="969"/>
      <c r="AE24" s="969"/>
      <c r="AF24" s="969"/>
      <c r="AG24" s="971"/>
      <c r="AH24" s="972"/>
      <c r="AI24" s="969"/>
      <c r="AJ24" s="969"/>
      <c r="AK24" s="969"/>
      <c r="AL24" s="969"/>
      <c r="AM24" s="971"/>
      <c r="AN24" s="972"/>
      <c r="AO24" s="969"/>
      <c r="AP24" s="969"/>
      <c r="AQ24" s="969"/>
      <c r="AR24" s="969"/>
      <c r="AS24" s="971"/>
      <c r="AT24" s="972"/>
      <c r="AU24" s="969"/>
      <c r="AV24" s="969"/>
      <c r="AW24" s="969"/>
      <c r="AX24" s="969"/>
      <c r="AY24" s="971"/>
      <c r="AZ24" s="972"/>
      <c r="BA24" s="969"/>
      <c r="BB24" s="969"/>
      <c r="BC24" s="969"/>
      <c r="BD24" s="969"/>
      <c r="BE24" s="971"/>
      <c r="BF24" s="972"/>
      <c r="BG24" s="969"/>
      <c r="BH24" s="969"/>
      <c r="BI24" s="969"/>
      <c r="BJ24" s="969"/>
      <c r="BK24" s="971"/>
      <c r="BL24" s="972"/>
      <c r="BM24" s="969"/>
      <c r="BN24" s="969"/>
      <c r="BO24" s="969"/>
      <c r="BP24" s="969"/>
      <c r="BQ24" s="971"/>
      <c r="BR24" s="972"/>
      <c r="BS24" s="969"/>
      <c r="BT24" s="969"/>
      <c r="BU24" s="969"/>
      <c r="BV24" s="969"/>
      <c r="BW24" s="971"/>
      <c r="BX24" s="972"/>
      <c r="BY24" s="969"/>
      <c r="BZ24" s="969"/>
      <c r="CA24" s="969"/>
      <c r="CB24" s="969"/>
      <c r="CC24" s="971"/>
      <c r="CD24" s="972"/>
      <c r="CE24" s="969"/>
      <c r="CF24" s="969"/>
      <c r="CG24" s="969"/>
      <c r="CH24" s="969"/>
      <c r="CI24" s="969"/>
      <c r="CJ24" s="974"/>
      <c r="CK24" s="972"/>
      <c r="CL24" s="969"/>
      <c r="CM24" s="969"/>
      <c r="CN24" s="969"/>
      <c r="CO24" s="969"/>
      <c r="CP24" s="969"/>
      <c r="CQ24" s="974"/>
      <c r="CR24" s="972"/>
      <c r="CS24" s="969"/>
      <c r="CT24" s="969"/>
      <c r="CU24" s="969"/>
      <c r="CV24" s="969"/>
      <c r="CW24" s="971"/>
      <c r="CX24" s="972"/>
      <c r="CY24" s="969"/>
      <c r="CZ24" s="969"/>
      <c r="DA24" s="969"/>
      <c r="DB24" s="969"/>
      <c r="DC24" s="971"/>
      <c r="DD24" s="972"/>
      <c r="DE24" s="969"/>
      <c r="DF24" s="969"/>
      <c r="DG24" s="969"/>
      <c r="DH24" s="969"/>
      <c r="DI24" s="971"/>
      <c r="DJ24" s="972"/>
      <c r="DK24" s="969"/>
      <c r="DL24" s="969"/>
      <c r="DM24" s="969"/>
      <c r="DN24" s="969"/>
      <c r="DO24" s="971"/>
      <c r="DP24" s="972"/>
      <c r="DQ24" s="969"/>
      <c r="DR24" s="969"/>
      <c r="DS24" s="969"/>
      <c r="DT24" s="969"/>
      <c r="DU24" s="971"/>
      <c r="DV24" s="972"/>
      <c r="DW24" s="969"/>
      <c r="DX24" s="969"/>
      <c r="DY24" s="969"/>
      <c r="DZ24" s="969"/>
      <c r="EA24" s="971"/>
      <c r="EB24" s="972"/>
      <c r="EC24" s="969"/>
      <c r="ED24" s="969"/>
      <c r="EE24" s="969"/>
      <c r="EF24" s="969"/>
      <c r="EG24" s="971"/>
      <c r="EH24" s="972"/>
      <c r="EI24" s="969"/>
      <c r="EJ24" s="969"/>
      <c r="EK24" s="969"/>
      <c r="EL24" s="969"/>
      <c r="EM24" s="971"/>
      <c r="EN24" s="972"/>
      <c r="EO24" s="969"/>
      <c r="EP24" s="969"/>
      <c r="EQ24" s="969"/>
      <c r="ER24" s="969"/>
      <c r="ES24" s="971"/>
      <c r="ET24" s="972"/>
      <c r="EU24" s="969"/>
      <c r="EV24" s="969"/>
      <c r="EW24" s="969"/>
      <c r="EX24" s="969"/>
      <c r="EY24" s="971"/>
      <c r="EZ24" s="972"/>
      <c r="FA24" s="969"/>
      <c r="FB24" s="969"/>
      <c r="FC24" s="969"/>
      <c r="FD24" s="969"/>
      <c r="FE24" s="969"/>
      <c r="FF24" s="974"/>
      <c r="FG24" s="972"/>
      <c r="FH24" s="969"/>
      <c r="FI24" s="969"/>
      <c r="FJ24" s="969"/>
      <c r="FK24" s="969"/>
      <c r="FL24" s="969"/>
      <c r="FM24" s="974"/>
      <c r="FN24" s="972"/>
      <c r="FO24" s="969"/>
      <c r="FP24" s="969"/>
      <c r="FQ24" s="969"/>
      <c r="FR24" s="969"/>
      <c r="FS24" s="971"/>
      <c r="FT24" s="972"/>
      <c r="FU24" s="969"/>
      <c r="FV24" s="969"/>
      <c r="FW24" s="969"/>
      <c r="FX24" s="969"/>
      <c r="FY24" s="971"/>
      <c r="FZ24" s="972"/>
      <c r="GA24" s="969"/>
      <c r="GB24" s="969"/>
      <c r="GC24" s="969"/>
      <c r="GD24" s="969"/>
      <c r="GE24" s="971"/>
      <c r="GF24" s="972"/>
      <c r="GG24" s="969"/>
      <c r="GH24" s="969"/>
      <c r="GI24" s="969"/>
      <c r="GJ24" s="969"/>
      <c r="GK24" s="971"/>
      <c r="GL24" s="972"/>
      <c r="GM24" s="969"/>
      <c r="GN24" s="969"/>
      <c r="GO24" s="969"/>
      <c r="GP24" s="969"/>
      <c r="GQ24" s="971"/>
      <c r="GR24" s="972"/>
      <c r="GS24" s="969"/>
      <c r="GT24" s="969"/>
      <c r="GU24" s="969"/>
      <c r="GV24" s="969"/>
      <c r="GW24" s="971"/>
      <c r="GX24" s="975"/>
      <c r="GY24" s="976"/>
      <c r="GZ24" s="976"/>
      <c r="HA24" s="976"/>
      <c r="HB24" s="976"/>
      <c r="HC24" s="978"/>
    </row>
    <row r="25" customFormat="false" ht="15.75" hidden="false" customHeight="false" outlineLevel="0" collapsed="false">
      <c r="A25" s="965"/>
      <c r="B25" s="981" t="s">
        <v>222</v>
      </c>
      <c r="C25" s="982" t="s">
        <v>567</v>
      </c>
      <c r="D25" s="968"/>
      <c r="E25" s="969"/>
      <c r="F25" s="969"/>
      <c r="G25" s="969"/>
      <c r="H25" s="969"/>
      <c r="I25" s="971"/>
      <c r="J25" s="972"/>
      <c r="K25" s="969"/>
      <c r="L25" s="969"/>
      <c r="M25" s="969"/>
      <c r="N25" s="969"/>
      <c r="O25" s="971"/>
      <c r="P25" s="972"/>
      <c r="Q25" s="969"/>
      <c r="R25" s="969"/>
      <c r="S25" s="969"/>
      <c r="T25" s="969"/>
      <c r="U25" s="971"/>
      <c r="V25" s="972"/>
      <c r="W25" s="969"/>
      <c r="X25" s="969"/>
      <c r="Y25" s="969"/>
      <c r="Z25" s="969"/>
      <c r="AA25" s="971"/>
      <c r="AB25" s="972"/>
      <c r="AC25" s="969"/>
      <c r="AD25" s="969"/>
      <c r="AE25" s="969"/>
      <c r="AF25" s="969"/>
      <c r="AG25" s="971"/>
      <c r="AH25" s="972"/>
      <c r="AI25" s="969"/>
      <c r="AJ25" s="969"/>
      <c r="AK25" s="969"/>
      <c r="AL25" s="969"/>
      <c r="AM25" s="971"/>
      <c r="AN25" s="972"/>
      <c r="AO25" s="969"/>
      <c r="AP25" s="969"/>
      <c r="AQ25" s="969"/>
      <c r="AR25" s="969"/>
      <c r="AS25" s="971"/>
      <c r="AT25" s="972"/>
      <c r="AU25" s="969"/>
      <c r="AV25" s="969"/>
      <c r="AW25" s="969"/>
      <c r="AX25" s="969"/>
      <c r="AY25" s="971"/>
      <c r="AZ25" s="972"/>
      <c r="BA25" s="969"/>
      <c r="BB25" s="969"/>
      <c r="BC25" s="969"/>
      <c r="BD25" s="969"/>
      <c r="BE25" s="971"/>
      <c r="BF25" s="972"/>
      <c r="BG25" s="969"/>
      <c r="BH25" s="969"/>
      <c r="BI25" s="969"/>
      <c r="BJ25" s="969"/>
      <c r="BK25" s="971"/>
      <c r="BL25" s="972"/>
      <c r="BM25" s="969"/>
      <c r="BN25" s="969"/>
      <c r="BO25" s="969"/>
      <c r="BP25" s="969"/>
      <c r="BQ25" s="971"/>
      <c r="BR25" s="972"/>
      <c r="BS25" s="969"/>
      <c r="BT25" s="969"/>
      <c r="BU25" s="969"/>
      <c r="BV25" s="969"/>
      <c r="BW25" s="971"/>
      <c r="BX25" s="972"/>
      <c r="BY25" s="969"/>
      <c r="BZ25" s="969"/>
      <c r="CA25" s="969"/>
      <c r="CB25" s="969"/>
      <c r="CC25" s="971"/>
      <c r="CD25" s="972"/>
      <c r="CE25" s="969"/>
      <c r="CF25" s="969"/>
      <c r="CG25" s="969"/>
      <c r="CH25" s="969"/>
      <c r="CI25" s="969"/>
      <c r="CJ25" s="974"/>
      <c r="CK25" s="972"/>
      <c r="CL25" s="969"/>
      <c r="CM25" s="969"/>
      <c r="CN25" s="969"/>
      <c r="CO25" s="969"/>
      <c r="CP25" s="969"/>
      <c r="CQ25" s="974"/>
      <c r="CR25" s="972"/>
      <c r="CS25" s="969"/>
      <c r="CT25" s="969"/>
      <c r="CU25" s="969"/>
      <c r="CV25" s="969"/>
      <c r="CW25" s="971"/>
      <c r="CX25" s="972"/>
      <c r="CY25" s="969"/>
      <c r="CZ25" s="969"/>
      <c r="DA25" s="969"/>
      <c r="DB25" s="969"/>
      <c r="DC25" s="971"/>
      <c r="DD25" s="972"/>
      <c r="DE25" s="969"/>
      <c r="DF25" s="969"/>
      <c r="DG25" s="969"/>
      <c r="DH25" s="969"/>
      <c r="DI25" s="971"/>
      <c r="DJ25" s="972"/>
      <c r="DK25" s="969"/>
      <c r="DL25" s="969"/>
      <c r="DM25" s="969"/>
      <c r="DN25" s="969"/>
      <c r="DO25" s="971"/>
      <c r="DP25" s="972"/>
      <c r="DQ25" s="969"/>
      <c r="DR25" s="969"/>
      <c r="DS25" s="969"/>
      <c r="DT25" s="969"/>
      <c r="DU25" s="971"/>
      <c r="DV25" s="972"/>
      <c r="DW25" s="969"/>
      <c r="DX25" s="969"/>
      <c r="DY25" s="969"/>
      <c r="DZ25" s="969"/>
      <c r="EA25" s="971"/>
      <c r="EB25" s="972"/>
      <c r="EC25" s="969"/>
      <c r="ED25" s="969"/>
      <c r="EE25" s="969"/>
      <c r="EF25" s="969"/>
      <c r="EG25" s="971"/>
      <c r="EH25" s="972"/>
      <c r="EI25" s="969"/>
      <c r="EJ25" s="969"/>
      <c r="EK25" s="969"/>
      <c r="EL25" s="969"/>
      <c r="EM25" s="971"/>
      <c r="EN25" s="972"/>
      <c r="EO25" s="969"/>
      <c r="EP25" s="969"/>
      <c r="EQ25" s="969"/>
      <c r="ER25" s="969"/>
      <c r="ES25" s="971"/>
      <c r="ET25" s="972"/>
      <c r="EU25" s="969"/>
      <c r="EV25" s="969"/>
      <c r="EW25" s="969"/>
      <c r="EX25" s="969"/>
      <c r="EY25" s="971"/>
      <c r="EZ25" s="972"/>
      <c r="FA25" s="969"/>
      <c r="FB25" s="969"/>
      <c r="FC25" s="969"/>
      <c r="FD25" s="969"/>
      <c r="FE25" s="969"/>
      <c r="FF25" s="974"/>
      <c r="FG25" s="972"/>
      <c r="FH25" s="969"/>
      <c r="FI25" s="969"/>
      <c r="FJ25" s="969"/>
      <c r="FK25" s="969"/>
      <c r="FL25" s="969"/>
      <c r="FM25" s="974"/>
      <c r="FN25" s="972"/>
      <c r="FO25" s="969"/>
      <c r="FP25" s="969"/>
      <c r="FQ25" s="969"/>
      <c r="FR25" s="969"/>
      <c r="FS25" s="971"/>
      <c r="FT25" s="972"/>
      <c r="FU25" s="969"/>
      <c r="FV25" s="969"/>
      <c r="FW25" s="969"/>
      <c r="FX25" s="969"/>
      <c r="FY25" s="971"/>
      <c r="FZ25" s="972"/>
      <c r="GA25" s="969"/>
      <c r="GB25" s="969"/>
      <c r="GC25" s="969"/>
      <c r="GD25" s="969"/>
      <c r="GE25" s="971"/>
      <c r="GF25" s="972"/>
      <c r="GG25" s="969"/>
      <c r="GH25" s="969"/>
      <c r="GI25" s="969"/>
      <c r="GJ25" s="969"/>
      <c r="GK25" s="971"/>
      <c r="GL25" s="972"/>
      <c r="GM25" s="969"/>
      <c r="GN25" s="969"/>
      <c r="GO25" s="969"/>
      <c r="GP25" s="969"/>
      <c r="GQ25" s="971"/>
      <c r="GR25" s="972"/>
      <c r="GS25" s="969"/>
      <c r="GT25" s="969"/>
      <c r="GU25" s="969"/>
      <c r="GV25" s="969"/>
      <c r="GW25" s="971"/>
      <c r="GX25" s="975"/>
      <c r="GY25" s="976"/>
      <c r="GZ25" s="976"/>
      <c r="HA25" s="976"/>
      <c r="HB25" s="976"/>
      <c r="HC25" s="978"/>
    </row>
    <row r="26" customFormat="false" ht="9.75" hidden="false" customHeight="true" outlineLevel="0" collapsed="false">
      <c r="A26" s="965"/>
      <c r="B26" s="979"/>
      <c r="C26" s="983"/>
      <c r="D26" s="968"/>
      <c r="E26" s="969"/>
      <c r="F26" s="969"/>
      <c r="G26" s="969"/>
      <c r="H26" s="969"/>
      <c r="I26" s="971"/>
      <c r="J26" s="972"/>
      <c r="K26" s="969"/>
      <c r="L26" s="969"/>
      <c r="M26" s="969"/>
      <c r="N26" s="969"/>
      <c r="O26" s="971"/>
      <c r="P26" s="972"/>
      <c r="Q26" s="969"/>
      <c r="R26" s="969"/>
      <c r="S26" s="969"/>
      <c r="T26" s="969"/>
      <c r="U26" s="971"/>
      <c r="V26" s="972"/>
      <c r="W26" s="969"/>
      <c r="X26" s="969"/>
      <c r="Y26" s="969"/>
      <c r="Z26" s="969"/>
      <c r="AA26" s="971"/>
      <c r="AB26" s="972"/>
      <c r="AC26" s="969"/>
      <c r="AD26" s="969"/>
      <c r="AE26" s="969"/>
      <c r="AF26" s="969"/>
      <c r="AG26" s="971"/>
      <c r="AH26" s="972"/>
      <c r="AI26" s="969"/>
      <c r="AJ26" s="969"/>
      <c r="AK26" s="969"/>
      <c r="AL26" s="969"/>
      <c r="AM26" s="971"/>
      <c r="AN26" s="972"/>
      <c r="AO26" s="969"/>
      <c r="AP26" s="969"/>
      <c r="AQ26" s="969"/>
      <c r="AR26" s="969"/>
      <c r="AS26" s="971"/>
      <c r="AT26" s="972"/>
      <c r="AU26" s="969"/>
      <c r="AV26" s="969"/>
      <c r="AW26" s="969"/>
      <c r="AX26" s="969"/>
      <c r="AY26" s="971"/>
      <c r="AZ26" s="972"/>
      <c r="BA26" s="969"/>
      <c r="BB26" s="969"/>
      <c r="BC26" s="969"/>
      <c r="BD26" s="969"/>
      <c r="BE26" s="971"/>
      <c r="BF26" s="972"/>
      <c r="BG26" s="969"/>
      <c r="BH26" s="969"/>
      <c r="BI26" s="969"/>
      <c r="BJ26" s="969"/>
      <c r="BK26" s="971"/>
      <c r="BL26" s="972"/>
      <c r="BM26" s="969"/>
      <c r="BN26" s="969"/>
      <c r="BO26" s="969"/>
      <c r="BP26" s="969"/>
      <c r="BQ26" s="971"/>
      <c r="BR26" s="972"/>
      <c r="BS26" s="969"/>
      <c r="BT26" s="969"/>
      <c r="BU26" s="969"/>
      <c r="BV26" s="969"/>
      <c r="BW26" s="971"/>
      <c r="BX26" s="972"/>
      <c r="BY26" s="969"/>
      <c r="BZ26" s="969"/>
      <c r="CA26" s="969"/>
      <c r="CB26" s="969"/>
      <c r="CC26" s="971"/>
      <c r="CD26" s="972"/>
      <c r="CE26" s="969"/>
      <c r="CF26" s="969"/>
      <c r="CG26" s="969"/>
      <c r="CH26" s="969"/>
      <c r="CI26" s="969"/>
      <c r="CJ26" s="974"/>
      <c r="CK26" s="972"/>
      <c r="CL26" s="969"/>
      <c r="CM26" s="969"/>
      <c r="CN26" s="969"/>
      <c r="CO26" s="969"/>
      <c r="CP26" s="969"/>
      <c r="CQ26" s="974"/>
      <c r="CR26" s="972"/>
      <c r="CS26" s="969"/>
      <c r="CT26" s="969"/>
      <c r="CU26" s="969"/>
      <c r="CV26" s="969"/>
      <c r="CW26" s="971"/>
      <c r="CX26" s="972"/>
      <c r="CY26" s="969"/>
      <c r="CZ26" s="969"/>
      <c r="DA26" s="969"/>
      <c r="DB26" s="969"/>
      <c r="DC26" s="971"/>
      <c r="DD26" s="972"/>
      <c r="DE26" s="969"/>
      <c r="DF26" s="969"/>
      <c r="DG26" s="969"/>
      <c r="DH26" s="969"/>
      <c r="DI26" s="971"/>
      <c r="DJ26" s="972"/>
      <c r="DK26" s="969"/>
      <c r="DL26" s="969"/>
      <c r="DM26" s="969"/>
      <c r="DN26" s="969"/>
      <c r="DO26" s="971"/>
      <c r="DP26" s="972"/>
      <c r="DQ26" s="969"/>
      <c r="DR26" s="969"/>
      <c r="DS26" s="969"/>
      <c r="DT26" s="969"/>
      <c r="DU26" s="971"/>
      <c r="DV26" s="972"/>
      <c r="DW26" s="969"/>
      <c r="DX26" s="969"/>
      <c r="DY26" s="969"/>
      <c r="DZ26" s="969"/>
      <c r="EA26" s="971"/>
      <c r="EB26" s="972"/>
      <c r="EC26" s="969"/>
      <c r="ED26" s="969"/>
      <c r="EE26" s="969"/>
      <c r="EF26" s="969"/>
      <c r="EG26" s="971"/>
      <c r="EH26" s="972"/>
      <c r="EI26" s="969"/>
      <c r="EJ26" s="969"/>
      <c r="EK26" s="969"/>
      <c r="EL26" s="969"/>
      <c r="EM26" s="971"/>
      <c r="EN26" s="972"/>
      <c r="EO26" s="969"/>
      <c r="EP26" s="969"/>
      <c r="EQ26" s="969"/>
      <c r="ER26" s="969"/>
      <c r="ES26" s="971"/>
      <c r="ET26" s="972"/>
      <c r="EU26" s="969"/>
      <c r="EV26" s="969"/>
      <c r="EW26" s="969"/>
      <c r="EX26" s="969"/>
      <c r="EY26" s="971"/>
      <c r="EZ26" s="972"/>
      <c r="FA26" s="969"/>
      <c r="FB26" s="969"/>
      <c r="FC26" s="969"/>
      <c r="FD26" s="969"/>
      <c r="FE26" s="969"/>
      <c r="FF26" s="974"/>
      <c r="FG26" s="972"/>
      <c r="FH26" s="969"/>
      <c r="FI26" s="969"/>
      <c r="FJ26" s="969"/>
      <c r="FK26" s="969"/>
      <c r="FL26" s="969"/>
      <c r="FM26" s="974"/>
      <c r="FN26" s="972"/>
      <c r="FO26" s="969"/>
      <c r="FP26" s="969"/>
      <c r="FQ26" s="969"/>
      <c r="FR26" s="969"/>
      <c r="FS26" s="971"/>
      <c r="FT26" s="972"/>
      <c r="FU26" s="969"/>
      <c r="FV26" s="969"/>
      <c r="FW26" s="969"/>
      <c r="FX26" s="969"/>
      <c r="FY26" s="971"/>
      <c r="FZ26" s="972"/>
      <c r="GA26" s="969"/>
      <c r="GB26" s="969"/>
      <c r="GC26" s="969"/>
      <c r="GD26" s="969"/>
      <c r="GE26" s="971"/>
      <c r="GF26" s="972"/>
      <c r="GG26" s="969"/>
      <c r="GH26" s="969"/>
      <c r="GI26" s="969"/>
      <c r="GJ26" s="969"/>
      <c r="GK26" s="971"/>
      <c r="GL26" s="972"/>
      <c r="GM26" s="969"/>
      <c r="GN26" s="969"/>
      <c r="GO26" s="969"/>
      <c r="GP26" s="969"/>
      <c r="GQ26" s="971"/>
      <c r="GR26" s="972"/>
      <c r="GS26" s="969"/>
      <c r="GT26" s="969"/>
      <c r="GU26" s="969"/>
      <c r="GV26" s="969"/>
      <c r="GW26" s="971"/>
      <c r="GX26" s="975"/>
      <c r="GY26" s="976"/>
      <c r="GZ26" s="976"/>
      <c r="HA26" s="976"/>
      <c r="HB26" s="976"/>
      <c r="HC26" s="978"/>
    </row>
    <row r="27" customFormat="false" ht="15.75" hidden="false" customHeight="false" outlineLevel="0" collapsed="false">
      <c r="A27" s="965"/>
      <c r="B27" s="984" t="s">
        <v>225</v>
      </c>
      <c r="C27" s="985" t="s">
        <v>568</v>
      </c>
      <c r="D27" s="968"/>
      <c r="E27" s="969"/>
      <c r="F27" s="969"/>
      <c r="G27" s="969"/>
      <c r="H27" s="969"/>
      <c r="I27" s="971"/>
      <c r="J27" s="972"/>
      <c r="K27" s="969"/>
      <c r="L27" s="969"/>
      <c r="M27" s="969"/>
      <c r="N27" s="969"/>
      <c r="O27" s="971"/>
      <c r="P27" s="972"/>
      <c r="Q27" s="969"/>
      <c r="R27" s="969"/>
      <c r="S27" s="969"/>
      <c r="T27" s="969"/>
      <c r="U27" s="971"/>
      <c r="V27" s="972"/>
      <c r="W27" s="969"/>
      <c r="X27" s="969"/>
      <c r="Y27" s="969"/>
      <c r="Z27" s="969"/>
      <c r="AA27" s="971"/>
      <c r="AB27" s="972"/>
      <c r="AC27" s="969"/>
      <c r="AD27" s="969"/>
      <c r="AE27" s="969"/>
      <c r="AF27" s="969"/>
      <c r="AG27" s="971"/>
      <c r="AH27" s="972"/>
      <c r="AI27" s="969"/>
      <c r="AJ27" s="969"/>
      <c r="AK27" s="969"/>
      <c r="AL27" s="969"/>
      <c r="AM27" s="971"/>
      <c r="AN27" s="972"/>
      <c r="AO27" s="969"/>
      <c r="AP27" s="969"/>
      <c r="AQ27" s="969"/>
      <c r="AR27" s="969"/>
      <c r="AS27" s="971"/>
      <c r="AT27" s="972"/>
      <c r="AU27" s="969"/>
      <c r="AV27" s="969"/>
      <c r="AW27" s="969"/>
      <c r="AX27" s="969"/>
      <c r="AY27" s="971"/>
      <c r="AZ27" s="972"/>
      <c r="BA27" s="969"/>
      <c r="BB27" s="969"/>
      <c r="BC27" s="969"/>
      <c r="BD27" s="969"/>
      <c r="BE27" s="971"/>
      <c r="BF27" s="972"/>
      <c r="BG27" s="969"/>
      <c r="BH27" s="969"/>
      <c r="BI27" s="969"/>
      <c r="BJ27" s="969"/>
      <c r="BK27" s="971"/>
      <c r="BL27" s="972"/>
      <c r="BM27" s="969"/>
      <c r="BN27" s="969"/>
      <c r="BO27" s="969"/>
      <c r="BP27" s="969"/>
      <c r="BQ27" s="971"/>
      <c r="BR27" s="972"/>
      <c r="BS27" s="969"/>
      <c r="BT27" s="969"/>
      <c r="BU27" s="969"/>
      <c r="BV27" s="969"/>
      <c r="BW27" s="971"/>
      <c r="BX27" s="972"/>
      <c r="BY27" s="969"/>
      <c r="BZ27" s="969"/>
      <c r="CA27" s="969"/>
      <c r="CB27" s="969"/>
      <c r="CC27" s="971"/>
      <c r="CD27" s="972"/>
      <c r="CE27" s="969"/>
      <c r="CF27" s="969"/>
      <c r="CG27" s="969"/>
      <c r="CH27" s="969"/>
      <c r="CI27" s="969"/>
      <c r="CJ27" s="974"/>
      <c r="CK27" s="972"/>
      <c r="CL27" s="969"/>
      <c r="CM27" s="969"/>
      <c r="CN27" s="969"/>
      <c r="CO27" s="969"/>
      <c r="CP27" s="969"/>
      <c r="CQ27" s="974"/>
      <c r="CR27" s="972"/>
      <c r="CS27" s="969"/>
      <c r="CT27" s="969"/>
      <c r="CU27" s="969"/>
      <c r="CV27" s="969"/>
      <c r="CW27" s="971"/>
      <c r="CX27" s="972"/>
      <c r="CY27" s="969"/>
      <c r="CZ27" s="969"/>
      <c r="DA27" s="969"/>
      <c r="DB27" s="969"/>
      <c r="DC27" s="971"/>
      <c r="DD27" s="972"/>
      <c r="DE27" s="969"/>
      <c r="DF27" s="969"/>
      <c r="DG27" s="969"/>
      <c r="DH27" s="969"/>
      <c r="DI27" s="971"/>
      <c r="DJ27" s="972"/>
      <c r="DK27" s="969"/>
      <c r="DL27" s="969"/>
      <c r="DM27" s="969"/>
      <c r="DN27" s="969"/>
      <c r="DO27" s="971"/>
      <c r="DP27" s="972"/>
      <c r="DQ27" s="969"/>
      <c r="DR27" s="969"/>
      <c r="DS27" s="969"/>
      <c r="DT27" s="969"/>
      <c r="DU27" s="971"/>
      <c r="DV27" s="972"/>
      <c r="DW27" s="969"/>
      <c r="DX27" s="969"/>
      <c r="DY27" s="969"/>
      <c r="DZ27" s="969"/>
      <c r="EA27" s="971"/>
      <c r="EB27" s="972"/>
      <c r="EC27" s="969"/>
      <c r="ED27" s="969"/>
      <c r="EE27" s="969"/>
      <c r="EF27" s="969"/>
      <c r="EG27" s="971"/>
      <c r="EH27" s="972"/>
      <c r="EI27" s="969"/>
      <c r="EJ27" s="969"/>
      <c r="EK27" s="969"/>
      <c r="EL27" s="969"/>
      <c r="EM27" s="971"/>
      <c r="EN27" s="972"/>
      <c r="EO27" s="969"/>
      <c r="EP27" s="969"/>
      <c r="EQ27" s="969"/>
      <c r="ER27" s="969"/>
      <c r="ES27" s="971"/>
      <c r="ET27" s="972"/>
      <c r="EU27" s="969"/>
      <c r="EV27" s="969"/>
      <c r="EW27" s="969"/>
      <c r="EX27" s="969"/>
      <c r="EY27" s="971"/>
      <c r="EZ27" s="972"/>
      <c r="FA27" s="969"/>
      <c r="FB27" s="969"/>
      <c r="FC27" s="969"/>
      <c r="FD27" s="969"/>
      <c r="FE27" s="969"/>
      <c r="FF27" s="974"/>
      <c r="FG27" s="972"/>
      <c r="FH27" s="969"/>
      <c r="FI27" s="969"/>
      <c r="FJ27" s="969"/>
      <c r="FK27" s="969"/>
      <c r="FL27" s="969"/>
      <c r="FM27" s="974"/>
      <c r="FN27" s="972"/>
      <c r="FO27" s="969"/>
      <c r="FP27" s="969"/>
      <c r="FQ27" s="969"/>
      <c r="FR27" s="969"/>
      <c r="FS27" s="971"/>
      <c r="FT27" s="972"/>
      <c r="FU27" s="969"/>
      <c r="FV27" s="969"/>
      <c r="FW27" s="969"/>
      <c r="FX27" s="969"/>
      <c r="FY27" s="971"/>
      <c r="FZ27" s="972"/>
      <c r="GA27" s="969"/>
      <c r="GB27" s="969"/>
      <c r="GC27" s="969"/>
      <c r="GD27" s="969"/>
      <c r="GE27" s="971"/>
      <c r="GF27" s="972"/>
      <c r="GG27" s="969"/>
      <c r="GH27" s="969"/>
      <c r="GI27" s="969"/>
      <c r="GJ27" s="969"/>
      <c r="GK27" s="971"/>
      <c r="GL27" s="972"/>
      <c r="GM27" s="969"/>
      <c r="GN27" s="969"/>
      <c r="GO27" s="969"/>
      <c r="GP27" s="969"/>
      <c r="GQ27" s="971"/>
      <c r="GR27" s="972"/>
      <c r="GS27" s="969"/>
      <c r="GT27" s="969"/>
      <c r="GU27" s="969"/>
      <c r="GV27" s="969"/>
      <c r="GW27" s="971"/>
      <c r="GX27" s="975"/>
      <c r="GY27" s="976"/>
      <c r="GZ27" s="976"/>
      <c r="HA27" s="976"/>
      <c r="HB27" s="976"/>
      <c r="HC27" s="978"/>
    </row>
    <row r="28" customFormat="false" ht="15.75" hidden="false" customHeight="true" outlineLevel="0" collapsed="false">
      <c r="A28" s="965" t="s">
        <v>569</v>
      </c>
      <c r="B28" s="966" t="s">
        <v>218</v>
      </c>
      <c r="C28" s="967" t="s">
        <v>570</v>
      </c>
      <c r="D28" s="968" t="n">
        <v>2</v>
      </c>
      <c r="E28" s="969" t="n">
        <v>2</v>
      </c>
      <c r="F28" s="970" t="n">
        <v>2</v>
      </c>
      <c r="G28" s="969" t="n">
        <v>3</v>
      </c>
      <c r="H28" s="970" t="n">
        <v>2</v>
      </c>
      <c r="I28" s="971" t="n">
        <v>2</v>
      </c>
      <c r="J28" s="972" t="n">
        <v>4</v>
      </c>
      <c r="K28" s="969" t="n">
        <v>4</v>
      </c>
      <c r="L28" s="970" t="n">
        <v>4</v>
      </c>
      <c r="M28" s="969" t="n">
        <v>4</v>
      </c>
      <c r="N28" s="970" t="n">
        <v>4</v>
      </c>
      <c r="O28" s="971" t="n">
        <v>4</v>
      </c>
      <c r="P28" s="972" t="n">
        <v>1</v>
      </c>
      <c r="Q28" s="969" t="n">
        <v>1</v>
      </c>
      <c r="R28" s="970"/>
      <c r="S28" s="969"/>
      <c r="T28" s="970"/>
      <c r="U28" s="971"/>
      <c r="V28" s="972"/>
      <c r="W28" s="969"/>
      <c r="X28" s="970"/>
      <c r="Y28" s="969"/>
      <c r="Z28" s="970"/>
      <c r="AA28" s="971"/>
      <c r="AB28" s="972"/>
      <c r="AC28" s="969"/>
      <c r="AD28" s="970"/>
      <c r="AE28" s="969"/>
      <c r="AF28" s="970"/>
      <c r="AG28" s="971"/>
      <c r="AH28" s="972" t="n">
        <v>4</v>
      </c>
      <c r="AI28" s="969" t="n">
        <v>4</v>
      </c>
      <c r="AJ28" s="970" t="n">
        <v>4</v>
      </c>
      <c r="AK28" s="969" t="n">
        <v>4</v>
      </c>
      <c r="AL28" s="970" t="n">
        <v>4</v>
      </c>
      <c r="AM28" s="971"/>
      <c r="AN28" s="972"/>
      <c r="AO28" s="969"/>
      <c r="AP28" s="970"/>
      <c r="AQ28" s="969"/>
      <c r="AR28" s="970"/>
      <c r="AS28" s="971"/>
      <c r="AT28" s="972" t="n">
        <v>4</v>
      </c>
      <c r="AU28" s="969" t="n">
        <v>4</v>
      </c>
      <c r="AV28" s="970" t="n">
        <v>4</v>
      </c>
      <c r="AW28" s="969"/>
      <c r="AX28" s="970"/>
      <c r="AY28" s="971"/>
      <c r="AZ28" s="972"/>
      <c r="BA28" s="969"/>
      <c r="BB28" s="970"/>
      <c r="BC28" s="969"/>
      <c r="BD28" s="970"/>
      <c r="BE28" s="971"/>
      <c r="BF28" s="972"/>
      <c r="BG28" s="969"/>
      <c r="BH28" s="970"/>
      <c r="BI28" s="969"/>
      <c r="BJ28" s="970"/>
      <c r="BK28" s="971"/>
      <c r="BL28" s="972" t="n">
        <v>3</v>
      </c>
      <c r="BM28" s="969" t="n">
        <v>3</v>
      </c>
      <c r="BN28" s="970" t="n">
        <v>4</v>
      </c>
      <c r="BO28" s="969" t="n">
        <v>4</v>
      </c>
      <c r="BP28" s="970" t="n">
        <v>4</v>
      </c>
      <c r="BQ28" s="971"/>
      <c r="BR28" s="972" t="n">
        <v>3</v>
      </c>
      <c r="BS28" s="969"/>
      <c r="BT28" s="970"/>
      <c r="BU28" s="969"/>
      <c r="BV28" s="970"/>
      <c r="BW28" s="971"/>
      <c r="BX28" s="972" t="n">
        <v>4</v>
      </c>
      <c r="BY28" s="969" t="n">
        <v>4</v>
      </c>
      <c r="BZ28" s="970" t="n">
        <v>4</v>
      </c>
      <c r="CA28" s="969" t="n">
        <v>4</v>
      </c>
      <c r="CB28" s="970" t="n">
        <v>4</v>
      </c>
      <c r="CC28" s="971" t="n">
        <v>4</v>
      </c>
      <c r="CD28" s="972"/>
      <c r="CE28" s="969"/>
      <c r="CF28" s="970"/>
      <c r="CG28" s="969"/>
      <c r="CH28" s="970"/>
      <c r="CI28" s="969"/>
      <c r="CJ28" s="974"/>
      <c r="CK28" s="972"/>
      <c r="CL28" s="969"/>
      <c r="CM28" s="970"/>
      <c r="CN28" s="969"/>
      <c r="CO28" s="970"/>
      <c r="CP28" s="969"/>
      <c r="CQ28" s="974"/>
      <c r="CR28" s="972"/>
      <c r="CS28" s="969"/>
      <c r="CT28" s="970"/>
      <c r="CU28" s="969"/>
      <c r="CV28" s="970"/>
      <c r="CW28" s="971"/>
      <c r="CX28" s="972" t="n">
        <v>4</v>
      </c>
      <c r="CY28" s="969" t="n">
        <v>4</v>
      </c>
      <c r="CZ28" s="970"/>
      <c r="DA28" s="969"/>
      <c r="DB28" s="970"/>
      <c r="DC28" s="971"/>
      <c r="DD28" s="972"/>
      <c r="DE28" s="969"/>
      <c r="DF28" s="970"/>
      <c r="DG28" s="969"/>
      <c r="DH28" s="970"/>
      <c r="DI28" s="971"/>
      <c r="DJ28" s="972" t="n">
        <v>3</v>
      </c>
      <c r="DK28" s="969" t="n">
        <v>3</v>
      </c>
      <c r="DL28" s="970"/>
      <c r="DM28" s="969"/>
      <c r="DN28" s="970"/>
      <c r="DO28" s="971"/>
      <c r="DP28" s="972"/>
      <c r="DQ28" s="969"/>
      <c r="DR28" s="970"/>
      <c r="DS28" s="969"/>
      <c r="DT28" s="970"/>
      <c r="DU28" s="971"/>
      <c r="DV28" s="972"/>
      <c r="DW28" s="969"/>
      <c r="DX28" s="970"/>
      <c r="DY28" s="969"/>
      <c r="DZ28" s="970"/>
      <c r="EA28" s="971"/>
      <c r="EB28" s="972" t="n">
        <v>3</v>
      </c>
      <c r="EC28" s="969" t="n">
        <v>3</v>
      </c>
      <c r="ED28" s="970" t="n">
        <v>3</v>
      </c>
      <c r="EE28" s="969"/>
      <c r="EF28" s="970"/>
      <c r="EG28" s="971"/>
      <c r="EH28" s="972" t="n">
        <v>3</v>
      </c>
      <c r="EI28" s="969" t="n">
        <v>3</v>
      </c>
      <c r="EJ28" s="970" t="n">
        <v>3</v>
      </c>
      <c r="EK28" s="969" t="n">
        <v>3</v>
      </c>
      <c r="EL28" s="970"/>
      <c r="EM28" s="971"/>
      <c r="EN28" s="972" t="n">
        <v>4</v>
      </c>
      <c r="EO28" s="969" t="n">
        <v>4</v>
      </c>
      <c r="EP28" s="970"/>
      <c r="EQ28" s="969"/>
      <c r="ER28" s="970"/>
      <c r="ES28" s="971"/>
      <c r="ET28" s="972"/>
      <c r="EU28" s="969"/>
      <c r="EV28" s="970"/>
      <c r="EW28" s="969"/>
      <c r="EX28" s="970"/>
      <c r="EY28" s="971"/>
      <c r="EZ28" s="972" t="n">
        <v>3</v>
      </c>
      <c r="FA28" s="969" t="n">
        <v>3</v>
      </c>
      <c r="FB28" s="970" t="n">
        <v>3</v>
      </c>
      <c r="FC28" s="969" t="n">
        <v>3</v>
      </c>
      <c r="FD28" s="970"/>
      <c r="FE28" s="969"/>
      <c r="FF28" s="974"/>
      <c r="FG28" s="972"/>
      <c r="FH28" s="969"/>
      <c r="FI28" s="970"/>
      <c r="FJ28" s="969"/>
      <c r="FK28" s="970"/>
      <c r="FL28" s="969"/>
      <c r="FM28" s="974"/>
      <c r="FN28" s="972"/>
      <c r="FO28" s="969"/>
      <c r="FP28" s="970"/>
      <c r="FQ28" s="969"/>
      <c r="FR28" s="970"/>
      <c r="FS28" s="971"/>
      <c r="FT28" s="972" t="n">
        <v>3</v>
      </c>
      <c r="FU28" s="969" t="n">
        <v>3</v>
      </c>
      <c r="FV28" s="970" t="n">
        <v>3</v>
      </c>
      <c r="FW28" s="969" t="n">
        <v>3</v>
      </c>
      <c r="FX28" s="970"/>
      <c r="FY28" s="971"/>
      <c r="FZ28" s="972"/>
      <c r="GA28" s="969"/>
      <c r="GB28" s="970"/>
      <c r="GC28" s="969"/>
      <c r="GD28" s="970"/>
      <c r="GE28" s="971"/>
      <c r="GF28" s="972"/>
      <c r="GG28" s="969"/>
      <c r="GH28" s="970"/>
      <c r="GI28" s="969"/>
      <c r="GJ28" s="970"/>
      <c r="GK28" s="971"/>
      <c r="GL28" s="972"/>
      <c r="GM28" s="969"/>
      <c r="GN28" s="970"/>
      <c r="GO28" s="969"/>
      <c r="GP28" s="970"/>
      <c r="GQ28" s="971"/>
      <c r="GR28" s="972"/>
      <c r="GS28" s="969"/>
      <c r="GT28" s="970"/>
      <c r="GU28" s="969"/>
      <c r="GV28" s="970"/>
      <c r="GW28" s="971"/>
      <c r="GX28" s="975"/>
      <c r="GY28" s="976"/>
      <c r="GZ28" s="977"/>
      <c r="HA28" s="976"/>
      <c r="HB28" s="977"/>
      <c r="HC28" s="978"/>
    </row>
    <row r="29" customFormat="false" ht="9.75" hidden="false" customHeight="true" outlineLevel="0" collapsed="false">
      <c r="A29" s="965"/>
      <c r="B29" s="979"/>
      <c r="C29" s="980"/>
      <c r="D29" s="968"/>
      <c r="E29" s="969"/>
      <c r="F29" s="969"/>
      <c r="G29" s="969"/>
      <c r="H29" s="969"/>
      <c r="I29" s="971"/>
      <c r="J29" s="972"/>
      <c r="K29" s="969"/>
      <c r="L29" s="969"/>
      <c r="M29" s="969"/>
      <c r="N29" s="969"/>
      <c r="O29" s="971"/>
      <c r="P29" s="972"/>
      <c r="Q29" s="969"/>
      <c r="R29" s="969"/>
      <c r="S29" s="969"/>
      <c r="T29" s="969"/>
      <c r="U29" s="971"/>
      <c r="V29" s="972"/>
      <c r="W29" s="969"/>
      <c r="X29" s="969"/>
      <c r="Y29" s="969"/>
      <c r="Z29" s="969"/>
      <c r="AA29" s="971"/>
      <c r="AB29" s="972"/>
      <c r="AC29" s="969"/>
      <c r="AD29" s="969"/>
      <c r="AE29" s="969"/>
      <c r="AF29" s="969"/>
      <c r="AG29" s="971"/>
      <c r="AH29" s="972"/>
      <c r="AI29" s="969"/>
      <c r="AJ29" s="969"/>
      <c r="AK29" s="969"/>
      <c r="AL29" s="969"/>
      <c r="AM29" s="971"/>
      <c r="AN29" s="972"/>
      <c r="AO29" s="969"/>
      <c r="AP29" s="969"/>
      <c r="AQ29" s="969"/>
      <c r="AR29" s="969"/>
      <c r="AS29" s="971"/>
      <c r="AT29" s="972"/>
      <c r="AU29" s="969"/>
      <c r="AV29" s="969"/>
      <c r="AW29" s="969"/>
      <c r="AX29" s="969"/>
      <c r="AY29" s="971"/>
      <c r="AZ29" s="972"/>
      <c r="BA29" s="969"/>
      <c r="BB29" s="969"/>
      <c r="BC29" s="969"/>
      <c r="BD29" s="969"/>
      <c r="BE29" s="971"/>
      <c r="BF29" s="972"/>
      <c r="BG29" s="969"/>
      <c r="BH29" s="969"/>
      <c r="BI29" s="969"/>
      <c r="BJ29" s="969"/>
      <c r="BK29" s="971"/>
      <c r="BL29" s="972"/>
      <c r="BM29" s="969"/>
      <c r="BN29" s="969"/>
      <c r="BO29" s="969"/>
      <c r="BP29" s="969"/>
      <c r="BQ29" s="971"/>
      <c r="BR29" s="972"/>
      <c r="BS29" s="969"/>
      <c r="BT29" s="969"/>
      <c r="BU29" s="969"/>
      <c r="BV29" s="969"/>
      <c r="BW29" s="971"/>
      <c r="BX29" s="972"/>
      <c r="BY29" s="969"/>
      <c r="BZ29" s="969"/>
      <c r="CA29" s="969"/>
      <c r="CB29" s="969"/>
      <c r="CC29" s="971"/>
      <c r="CD29" s="972"/>
      <c r="CE29" s="969"/>
      <c r="CF29" s="969"/>
      <c r="CG29" s="969"/>
      <c r="CH29" s="969"/>
      <c r="CI29" s="969"/>
      <c r="CJ29" s="974"/>
      <c r="CK29" s="972"/>
      <c r="CL29" s="969"/>
      <c r="CM29" s="969"/>
      <c r="CN29" s="969"/>
      <c r="CO29" s="969"/>
      <c r="CP29" s="969"/>
      <c r="CQ29" s="974"/>
      <c r="CR29" s="972"/>
      <c r="CS29" s="969"/>
      <c r="CT29" s="969"/>
      <c r="CU29" s="969"/>
      <c r="CV29" s="969"/>
      <c r="CW29" s="971"/>
      <c r="CX29" s="972"/>
      <c r="CY29" s="969"/>
      <c r="CZ29" s="969"/>
      <c r="DA29" s="969"/>
      <c r="DB29" s="969"/>
      <c r="DC29" s="971"/>
      <c r="DD29" s="972"/>
      <c r="DE29" s="969"/>
      <c r="DF29" s="969"/>
      <c r="DG29" s="969"/>
      <c r="DH29" s="969"/>
      <c r="DI29" s="971"/>
      <c r="DJ29" s="972"/>
      <c r="DK29" s="969"/>
      <c r="DL29" s="969"/>
      <c r="DM29" s="969"/>
      <c r="DN29" s="969"/>
      <c r="DO29" s="971"/>
      <c r="DP29" s="972"/>
      <c r="DQ29" s="969"/>
      <c r="DR29" s="969"/>
      <c r="DS29" s="969"/>
      <c r="DT29" s="969"/>
      <c r="DU29" s="971"/>
      <c r="DV29" s="972"/>
      <c r="DW29" s="969"/>
      <c r="DX29" s="969"/>
      <c r="DY29" s="969"/>
      <c r="DZ29" s="969"/>
      <c r="EA29" s="971"/>
      <c r="EB29" s="972"/>
      <c r="EC29" s="969"/>
      <c r="ED29" s="969"/>
      <c r="EE29" s="969"/>
      <c r="EF29" s="969"/>
      <c r="EG29" s="971"/>
      <c r="EH29" s="972"/>
      <c r="EI29" s="969"/>
      <c r="EJ29" s="969"/>
      <c r="EK29" s="969"/>
      <c r="EL29" s="969"/>
      <c r="EM29" s="971"/>
      <c r="EN29" s="972"/>
      <c r="EO29" s="969"/>
      <c r="EP29" s="969"/>
      <c r="EQ29" s="969"/>
      <c r="ER29" s="969"/>
      <c r="ES29" s="971"/>
      <c r="ET29" s="972"/>
      <c r="EU29" s="969"/>
      <c r="EV29" s="969"/>
      <c r="EW29" s="969"/>
      <c r="EX29" s="969"/>
      <c r="EY29" s="971"/>
      <c r="EZ29" s="972"/>
      <c r="FA29" s="969"/>
      <c r="FB29" s="969"/>
      <c r="FC29" s="969"/>
      <c r="FD29" s="969"/>
      <c r="FE29" s="969"/>
      <c r="FF29" s="974"/>
      <c r="FG29" s="972"/>
      <c r="FH29" s="969"/>
      <c r="FI29" s="969"/>
      <c r="FJ29" s="969"/>
      <c r="FK29" s="969"/>
      <c r="FL29" s="969"/>
      <c r="FM29" s="974"/>
      <c r="FN29" s="972"/>
      <c r="FO29" s="969"/>
      <c r="FP29" s="969"/>
      <c r="FQ29" s="969"/>
      <c r="FR29" s="969"/>
      <c r="FS29" s="971"/>
      <c r="FT29" s="972"/>
      <c r="FU29" s="969"/>
      <c r="FV29" s="969"/>
      <c r="FW29" s="969"/>
      <c r="FX29" s="969"/>
      <c r="FY29" s="971"/>
      <c r="FZ29" s="972"/>
      <c r="GA29" s="969"/>
      <c r="GB29" s="969"/>
      <c r="GC29" s="969"/>
      <c r="GD29" s="969"/>
      <c r="GE29" s="971"/>
      <c r="GF29" s="972"/>
      <c r="GG29" s="969"/>
      <c r="GH29" s="969"/>
      <c r="GI29" s="969"/>
      <c r="GJ29" s="969"/>
      <c r="GK29" s="971"/>
      <c r="GL29" s="972"/>
      <c r="GM29" s="969"/>
      <c r="GN29" s="969"/>
      <c r="GO29" s="969"/>
      <c r="GP29" s="969"/>
      <c r="GQ29" s="971"/>
      <c r="GR29" s="972"/>
      <c r="GS29" s="969"/>
      <c r="GT29" s="969"/>
      <c r="GU29" s="969"/>
      <c r="GV29" s="969"/>
      <c r="GW29" s="971"/>
      <c r="GX29" s="975"/>
      <c r="GY29" s="976"/>
      <c r="GZ29" s="976"/>
      <c r="HA29" s="976"/>
      <c r="HB29" s="976"/>
      <c r="HC29" s="978"/>
    </row>
    <row r="30" customFormat="false" ht="15.75" hidden="false" customHeight="false" outlineLevel="0" collapsed="false">
      <c r="A30" s="965"/>
      <c r="B30" s="981" t="s">
        <v>220</v>
      </c>
      <c r="C30" s="982" t="s">
        <v>571</v>
      </c>
      <c r="D30" s="968"/>
      <c r="E30" s="969"/>
      <c r="F30" s="969"/>
      <c r="G30" s="969"/>
      <c r="H30" s="969"/>
      <c r="I30" s="971"/>
      <c r="J30" s="972"/>
      <c r="K30" s="969"/>
      <c r="L30" s="969"/>
      <c r="M30" s="969"/>
      <c r="N30" s="969"/>
      <c r="O30" s="971"/>
      <c r="P30" s="972"/>
      <c r="Q30" s="969"/>
      <c r="R30" s="969"/>
      <c r="S30" s="969"/>
      <c r="T30" s="969"/>
      <c r="U30" s="971"/>
      <c r="V30" s="972"/>
      <c r="W30" s="969"/>
      <c r="X30" s="969"/>
      <c r="Y30" s="969"/>
      <c r="Z30" s="969"/>
      <c r="AA30" s="971"/>
      <c r="AB30" s="972"/>
      <c r="AC30" s="969"/>
      <c r="AD30" s="969"/>
      <c r="AE30" s="969"/>
      <c r="AF30" s="969"/>
      <c r="AG30" s="971"/>
      <c r="AH30" s="972"/>
      <c r="AI30" s="969"/>
      <c r="AJ30" s="969"/>
      <c r="AK30" s="969"/>
      <c r="AL30" s="969"/>
      <c r="AM30" s="971"/>
      <c r="AN30" s="972"/>
      <c r="AO30" s="969"/>
      <c r="AP30" s="969"/>
      <c r="AQ30" s="969"/>
      <c r="AR30" s="969"/>
      <c r="AS30" s="971"/>
      <c r="AT30" s="972"/>
      <c r="AU30" s="969"/>
      <c r="AV30" s="969"/>
      <c r="AW30" s="969"/>
      <c r="AX30" s="969"/>
      <c r="AY30" s="971"/>
      <c r="AZ30" s="972"/>
      <c r="BA30" s="969"/>
      <c r="BB30" s="969"/>
      <c r="BC30" s="969"/>
      <c r="BD30" s="969"/>
      <c r="BE30" s="971"/>
      <c r="BF30" s="972"/>
      <c r="BG30" s="969"/>
      <c r="BH30" s="969"/>
      <c r="BI30" s="969"/>
      <c r="BJ30" s="969"/>
      <c r="BK30" s="971"/>
      <c r="BL30" s="972"/>
      <c r="BM30" s="969"/>
      <c r="BN30" s="969"/>
      <c r="BO30" s="969"/>
      <c r="BP30" s="969"/>
      <c r="BQ30" s="971"/>
      <c r="BR30" s="972"/>
      <c r="BS30" s="969"/>
      <c r="BT30" s="969"/>
      <c r="BU30" s="969"/>
      <c r="BV30" s="969"/>
      <c r="BW30" s="971"/>
      <c r="BX30" s="972"/>
      <c r="BY30" s="969"/>
      <c r="BZ30" s="969"/>
      <c r="CA30" s="969"/>
      <c r="CB30" s="969"/>
      <c r="CC30" s="971"/>
      <c r="CD30" s="972"/>
      <c r="CE30" s="969"/>
      <c r="CF30" s="969"/>
      <c r="CG30" s="969"/>
      <c r="CH30" s="969"/>
      <c r="CI30" s="969"/>
      <c r="CJ30" s="974"/>
      <c r="CK30" s="972"/>
      <c r="CL30" s="969"/>
      <c r="CM30" s="969"/>
      <c r="CN30" s="969"/>
      <c r="CO30" s="969"/>
      <c r="CP30" s="969"/>
      <c r="CQ30" s="974"/>
      <c r="CR30" s="972"/>
      <c r="CS30" s="969"/>
      <c r="CT30" s="969"/>
      <c r="CU30" s="969"/>
      <c r="CV30" s="969"/>
      <c r="CW30" s="971"/>
      <c r="CX30" s="972"/>
      <c r="CY30" s="969"/>
      <c r="CZ30" s="969"/>
      <c r="DA30" s="969"/>
      <c r="DB30" s="969"/>
      <c r="DC30" s="971"/>
      <c r="DD30" s="972"/>
      <c r="DE30" s="969"/>
      <c r="DF30" s="969"/>
      <c r="DG30" s="969"/>
      <c r="DH30" s="969"/>
      <c r="DI30" s="971"/>
      <c r="DJ30" s="972"/>
      <c r="DK30" s="969"/>
      <c r="DL30" s="969"/>
      <c r="DM30" s="969"/>
      <c r="DN30" s="969"/>
      <c r="DO30" s="971"/>
      <c r="DP30" s="972"/>
      <c r="DQ30" s="969"/>
      <c r="DR30" s="969"/>
      <c r="DS30" s="969"/>
      <c r="DT30" s="969"/>
      <c r="DU30" s="971"/>
      <c r="DV30" s="972"/>
      <c r="DW30" s="969"/>
      <c r="DX30" s="969"/>
      <c r="DY30" s="969"/>
      <c r="DZ30" s="969"/>
      <c r="EA30" s="971"/>
      <c r="EB30" s="972"/>
      <c r="EC30" s="969"/>
      <c r="ED30" s="969"/>
      <c r="EE30" s="969"/>
      <c r="EF30" s="969"/>
      <c r="EG30" s="971"/>
      <c r="EH30" s="972"/>
      <c r="EI30" s="969"/>
      <c r="EJ30" s="969"/>
      <c r="EK30" s="969"/>
      <c r="EL30" s="969"/>
      <c r="EM30" s="971"/>
      <c r="EN30" s="972"/>
      <c r="EO30" s="969"/>
      <c r="EP30" s="969"/>
      <c r="EQ30" s="969"/>
      <c r="ER30" s="969"/>
      <c r="ES30" s="971"/>
      <c r="ET30" s="972"/>
      <c r="EU30" s="969"/>
      <c r="EV30" s="969"/>
      <c r="EW30" s="969"/>
      <c r="EX30" s="969"/>
      <c r="EY30" s="971"/>
      <c r="EZ30" s="972"/>
      <c r="FA30" s="969"/>
      <c r="FB30" s="969"/>
      <c r="FC30" s="969"/>
      <c r="FD30" s="969"/>
      <c r="FE30" s="969"/>
      <c r="FF30" s="974"/>
      <c r="FG30" s="972"/>
      <c r="FH30" s="969"/>
      <c r="FI30" s="969"/>
      <c r="FJ30" s="969"/>
      <c r="FK30" s="969"/>
      <c r="FL30" s="969"/>
      <c r="FM30" s="974"/>
      <c r="FN30" s="972"/>
      <c r="FO30" s="969"/>
      <c r="FP30" s="969"/>
      <c r="FQ30" s="969"/>
      <c r="FR30" s="969"/>
      <c r="FS30" s="971"/>
      <c r="FT30" s="972"/>
      <c r="FU30" s="969"/>
      <c r="FV30" s="969"/>
      <c r="FW30" s="969"/>
      <c r="FX30" s="969"/>
      <c r="FY30" s="971"/>
      <c r="FZ30" s="972"/>
      <c r="GA30" s="969"/>
      <c r="GB30" s="969"/>
      <c r="GC30" s="969"/>
      <c r="GD30" s="969"/>
      <c r="GE30" s="971"/>
      <c r="GF30" s="972"/>
      <c r="GG30" s="969"/>
      <c r="GH30" s="969"/>
      <c r="GI30" s="969"/>
      <c r="GJ30" s="969"/>
      <c r="GK30" s="971"/>
      <c r="GL30" s="972"/>
      <c r="GM30" s="969"/>
      <c r="GN30" s="969"/>
      <c r="GO30" s="969"/>
      <c r="GP30" s="969"/>
      <c r="GQ30" s="971"/>
      <c r="GR30" s="972"/>
      <c r="GS30" s="969"/>
      <c r="GT30" s="969"/>
      <c r="GU30" s="969"/>
      <c r="GV30" s="969"/>
      <c r="GW30" s="971"/>
      <c r="GX30" s="975"/>
      <c r="GY30" s="976"/>
      <c r="GZ30" s="976"/>
      <c r="HA30" s="976"/>
      <c r="HB30" s="976"/>
      <c r="HC30" s="978"/>
    </row>
    <row r="31" customFormat="false" ht="9.75" hidden="false" customHeight="true" outlineLevel="0" collapsed="false">
      <c r="A31" s="965"/>
      <c r="B31" s="979"/>
      <c r="C31" s="983"/>
      <c r="D31" s="968"/>
      <c r="E31" s="969"/>
      <c r="F31" s="969"/>
      <c r="G31" s="969"/>
      <c r="H31" s="969"/>
      <c r="I31" s="971"/>
      <c r="J31" s="972"/>
      <c r="K31" s="969"/>
      <c r="L31" s="969"/>
      <c r="M31" s="969"/>
      <c r="N31" s="969"/>
      <c r="O31" s="971"/>
      <c r="P31" s="972"/>
      <c r="Q31" s="969"/>
      <c r="R31" s="969"/>
      <c r="S31" s="969"/>
      <c r="T31" s="969"/>
      <c r="U31" s="971"/>
      <c r="V31" s="972"/>
      <c r="W31" s="969"/>
      <c r="X31" s="969"/>
      <c r="Y31" s="969"/>
      <c r="Z31" s="969"/>
      <c r="AA31" s="971"/>
      <c r="AB31" s="972"/>
      <c r="AC31" s="969"/>
      <c r="AD31" s="969"/>
      <c r="AE31" s="969"/>
      <c r="AF31" s="969"/>
      <c r="AG31" s="971"/>
      <c r="AH31" s="972"/>
      <c r="AI31" s="969"/>
      <c r="AJ31" s="969"/>
      <c r="AK31" s="969"/>
      <c r="AL31" s="969"/>
      <c r="AM31" s="971"/>
      <c r="AN31" s="972"/>
      <c r="AO31" s="969"/>
      <c r="AP31" s="969"/>
      <c r="AQ31" s="969"/>
      <c r="AR31" s="969"/>
      <c r="AS31" s="971"/>
      <c r="AT31" s="972"/>
      <c r="AU31" s="969"/>
      <c r="AV31" s="969"/>
      <c r="AW31" s="969"/>
      <c r="AX31" s="969"/>
      <c r="AY31" s="971"/>
      <c r="AZ31" s="972"/>
      <c r="BA31" s="969"/>
      <c r="BB31" s="969"/>
      <c r="BC31" s="969"/>
      <c r="BD31" s="969"/>
      <c r="BE31" s="971"/>
      <c r="BF31" s="972"/>
      <c r="BG31" s="969"/>
      <c r="BH31" s="969"/>
      <c r="BI31" s="969"/>
      <c r="BJ31" s="969"/>
      <c r="BK31" s="971"/>
      <c r="BL31" s="972"/>
      <c r="BM31" s="969"/>
      <c r="BN31" s="969"/>
      <c r="BO31" s="969"/>
      <c r="BP31" s="969"/>
      <c r="BQ31" s="971"/>
      <c r="BR31" s="972"/>
      <c r="BS31" s="969"/>
      <c r="BT31" s="969"/>
      <c r="BU31" s="969"/>
      <c r="BV31" s="969"/>
      <c r="BW31" s="971"/>
      <c r="BX31" s="972"/>
      <c r="BY31" s="969"/>
      <c r="BZ31" s="969"/>
      <c r="CA31" s="969"/>
      <c r="CB31" s="969"/>
      <c r="CC31" s="971"/>
      <c r="CD31" s="972"/>
      <c r="CE31" s="969"/>
      <c r="CF31" s="969"/>
      <c r="CG31" s="969"/>
      <c r="CH31" s="969"/>
      <c r="CI31" s="969"/>
      <c r="CJ31" s="974"/>
      <c r="CK31" s="972"/>
      <c r="CL31" s="969"/>
      <c r="CM31" s="969"/>
      <c r="CN31" s="969"/>
      <c r="CO31" s="969"/>
      <c r="CP31" s="969"/>
      <c r="CQ31" s="974"/>
      <c r="CR31" s="972"/>
      <c r="CS31" s="969"/>
      <c r="CT31" s="969"/>
      <c r="CU31" s="969"/>
      <c r="CV31" s="969"/>
      <c r="CW31" s="971"/>
      <c r="CX31" s="972"/>
      <c r="CY31" s="969"/>
      <c r="CZ31" s="969"/>
      <c r="DA31" s="969"/>
      <c r="DB31" s="969"/>
      <c r="DC31" s="971"/>
      <c r="DD31" s="972"/>
      <c r="DE31" s="969"/>
      <c r="DF31" s="969"/>
      <c r="DG31" s="969"/>
      <c r="DH31" s="969"/>
      <c r="DI31" s="971"/>
      <c r="DJ31" s="972"/>
      <c r="DK31" s="969"/>
      <c r="DL31" s="969"/>
      <c r="DM31" s="969"/>
      <c r="DN31" s="969"/>
      <c r="DO31" s="971"/>
      <c r="DP31" s="972"/>
      <c r="DQ31" s="969"/>
      <c r="DR31" s="969"/>
      <c r="DS31" s="969"/>
      <c r="DT31" s="969"/>
      <c r="DU31" s="971"/>
      <c r="DV31" s="972"/>
      <c r="DW31" s="969"/>
      <c r="DX31" s="969"/>
      <c r="DY31" s="969"/>
      <c r="DZ31" s="969"/>
      <c r="EA31" s="971"/>
      <c r="EB31" s="972"/>
      <c r="EC31" s="969"/>
      <c r="ED31" s="969"/>
      <c r="EE31" s="969"/>
      <c r="EF31" s="969"/>
      <c r="EG31" s="971"/>
      <c r="EH31" s="972"/>
      <c r="EI31" s="969"/>
      <c r="EJ31" s="969"/>
      <c r="EK31" s="969"/>
      <c r="EL31" s="969"/>
      <c r="EM31" s="971"/>
      <c r="EN31" s="972"/>
      <c r="EO31" s="969"/>
      <c r="EP31" s="969"/>
      <c r="EQ31" s="969"/>
      <c r="ER31" s="969"/>
      <c r="ES31" s="971"/>
      <c r="ET31" s="972"/>
      <c r="EU31" s="969"/>
      <c r="EV31" s="969"/>
      <c r="EW31" s="969"/>
      <c r="EX31" s="969"/>
      <c r="EY31" s="971"/>
      <c r="EZ31" s="972"/>
      <c r="FA31" s="969"/>
      <c r="FB31" s="969"/>
      <c r="FC31" s="969"/>
      <c r="FD31" s="969"/>
      <c r="FE31" s="969"/>
      <c r="FF31" s="974"/>
      <c r="FG31" s="972"/>
      <c r="FH31" s="969"/>
      <c r="FI31" s="969"/>
      <c r="FJ31" s="969"/>
      <c r="FK31" s="969"/>
      <c r="FL31" s="969"/>
      <c r="FM31" s="974"/>
      <c r="FN31" s="972"/>
      <c r="FO31" s="969"/>
      <c r="FP31" s="969"/>
      <c r="FQ31" s="969"/>
      <c r="FR31" s="969"/>
      <c r="FS31" s="971"/>
      <c r="FT31" s="972"/>
      <c r="FU31" s="969"/>
      <c r="FV31" s="969"/>
      <c r="FW31" s="969"/>
      <c r="FX31" s="969"/>
      <c r="FY31" s="971"/>
      <c r="FZ31" s="972"/>
      <c r="GA31" s="969"/>
      <c r="GB31" s="969"/>
      <c r="GC31" s="969"/>
      <c r="GD31" s="969"/>
      <c r="GE31" s="971"/>
      <c r="GF31" s="972"/>
      <c r="GG31" s="969"/>
      <c r="GH31" s="969"/>
      <c r="GI31" s="969"/>
      <c r="GJ31" s="969"/>
      <c r="GK31" s="971"/>
      <c r="GL31" s="972"/>
      <c r="GM31" s="969"/>
      <c r="GN31" s="969"/>
      <c r="GO31" s="969"/>
      <c r="GP31" s="969"/>
      <c r="GQ31" s="971"/>
      <c r="GR31" s="972"/>
      <c r="GS31" s="969"/>
      <c r="GT31" s="969"/>
      <c r="GU31" s="969"/>
      <c r="GV31" s="969"/>
      <c r="GW31" s="971"/>
      <c r="GX31" s="975"/>
      <c r="GY31" s="976"/>
      <c r="GZ31" s="976"/>
      <c r="HA31" s="976"/>
      <c r="HB31" s="976"/>
      <c r="HC31" s="978"/>
    </row>
    <row r="32" customFormat="false" ht="15.75" hidden="false" customHeight="false" outlineLevel="0" collapsed="false">
      <c r="A32" s="965"/>
      <c r="B32" s="981" t="s">
        <v>222</v>
      </c>
      <c r="C32" s="982" t="s">
        <v>572</v>
      </c>
      <c r="D32" s="968"/>
      <c r="E32" s="969"/>
      <c r="F32" s="969"/>
      <c r="G32" s="969"/>
      <c r="H32" s="969"/>
      <c r="I32" s="971"/>
      <c r="J32" s="972"/>
      <c r="K32" s="969"/>
      <c r="L32" s="969"/>
      <c r="M32" s="969"/>
      <c r="N32" s="969"/>
      <c r="O32" s="971"/>
      <c r="P32" s="972"/>
      <c r="Q32" s="969"/>
      <c r="R32" s="969"/>
      <c r="S32" s="969"/>
      <c r="T32" s="969"/>
      <c r="U32" s="971"/>
      <c r="V32" s="972"/>
      <c r="W32" s="969"/>
      <c r="X32" s="969"/>
      <c r="Y32" s="969"/>
      <c r="Z32" s="969"/>
      <c r="AA32" s="971"/>
      <c r="AB32" s="972"/>
      <c r="AC32" s="969"/>
      <c r="AD32" s="969"/>
      <c r="AE32" s="969"/>
      <c r="AF32" s="969"/>
      <c r="AG32" s="971"/>
      <c r="AH32" s="972"/>
      <c r="AI32" s="969"/>
      <c r="AJ32" s="969"/>
      <c r="AK32" s="969"/>
      <c r="AL32" s="969"/>
      <c r="AM32" s="971"/>
      <c r="AN32" s="972"/>
      <c r="AO32" s="969"/>
      <c r="AP32" s="969"/>
      <c r="AQ32" s="969"/>
      <c r="AR32" s="969"/>
      <c r="AS32" s="971"/>
      <c r="AT32" s="972"/>
      <c r="AU32" s="969"/>
      <c r="AV32" s="969"/>
      <c r="AW32" s="969"/>
      <c r="AX32" s="969"/>
      <c r="AY32" s="971"/>
      <c r="AZ32" s="972"/>
      <c r="BA32" s="969"/>
      <c r="BB32" s="969"/>
      <c r="BC32" s="969"/>
      <c r="BD32" s="969"/>
      <c r="BE32" s="971"/>
      <c r="BF32" s="972"/>
      <c r="BG32" s="969"/>
      <c r="BH32" s="969"/>
      <c r="BI32" s="969"/>
      <c r="BJ32" s="969"/>
      <c r="BK32" s="971"/>
      <c r="BL32" s="972"/>
      <c r="BM32" s="969"/>
      <c r="BN32" s="969"/>
      <c r="BO32" s="969"/>
      <c r="BP32" s="969"/>
      <c r="BQ32" s="971"/>
      <c r="BR32" s="972"/>
      <c r="BS32" s="969"/>
      <c r="BT32" s="969"/>
      <c r="BU32" s="969"/>
      <c r="BV32" s="969"/>
      <c r="BW32" s="971"/>
      <c r="BX32" s="972"/>
      <c r="BY32" s="969"/>
      <c r="BZ32" s="969"/>
      <c r="CA32" s="969"/>
      <c r="CB32" s="969"/>
      <c r="CC32" s="971"/>
      <c r="CD32" s="972"/>
      <c r="CE32" s="969"/>
      <c r="CF32" s="969"/>
      <c r="CG32" s="969"/>
      <c r="CH32" s="969"/>
      <c r="CI32" s="969"/>
      <c r="CJ32" s="974"/>
      <c r="CK32" s="972"/>
      <c r="CL32" s="969"/>
      <c r="CM32" s="969"/>
      <c r="CN32" s="969"/>
      <c r="CO32" s="969"/>
      <c r="CP32" s="969"/>
      <c r="CQ32" s="974"/>
      <c r="CR32" s="972"/>
      <c r="CS32" s="969"/>
      <c r="CT32" s="969"/>
      <c r="CU32" s="969"/>
      <c r="CV32" s="969"/>
      <c r="CW32" s="971"/>
      <c r="CX32" s="972"/>
      <c r="CY32" s="969"/>
      <c r="CZ32" s="969"/>
      <c r="DA32" s="969"/>
      <c r="DB32" s="969"/>
      <c r="DC32" s="971"/>
      <c r="DD32" s="972"/>
      <c r="DE32" s="969"/>
      <c r="DF32" s="969"/>
      <c r="DG32" s="969"/>
      <c r="DH32" s="969"/>
      <c r="DI32" s="971"/>
      <c r="DJ32" s="972"/>
      <c r="DK32" s="969"/>
      <c r="DL32" s="969"/>
      <c r="DM32" s="969"/>
      <c r="DN32" s="969"/>
      <c r="DO32" s="971"/>
      <c r="DP32" s="972"/>
      <c r="DQ32" s="969"/>
      <c r="DR32" s="969"/>
      <c r="DS32" s="969"/>
      <c r="DT32" s="969"/>
      <c r="DU32" s="971"/>
      <c r="DV32" s="972"/>
      <c r="DW32" s="969"/>
      <c r="DX32" s="969"/>
      <c r="DY32" s="969"/>
      <c r="DZ32" s="969"/>
      <c r="EA32" s="971"/>
      <c r="EB32" s="972"/>
      <c r="EC32" s="969"/>
      <c r="ED32" s="969"/>
      <c r="EE32" s="969"/>
      <c r="EF32" s="969"/>
      <c r="EG32" s="971"/>
      <c r="EH32" s="972"/>
      <c r="EI32" s="969"/>
      <c r="EJ32" s="969"/>
      <c r="EK32" s="969"/>
      <c r="EL32" s="969"/>
      <c r="EM32" s="971"/>
      <c r="EN32" s="972"/>
      <c r="EO32" s="969"/>
      <c r="EP32" s="969"/>
      <c r="EQ32" s="969"/>
      <c r="ER32" s="969"/>
      <c r="ES32" s="971"/>
      <c r="ET32" s="972"/>
      <c r="EU32" s="969"/>
      <c r="EV32" s="969"/>
      <c r="EW32" s="969"/>
      <c r="EX32" s="969"/>
      <c r="EY32" s="971"/>
      <c r="EZ32" s="972"/>
      <c r="FA32" s="969"/>
      <c r="FB32" s="969"/>
      <c r="FC32" s="969"/>
      <c r="FD32" s="969"/>
      <c r="FE32" s="969"/>
      <c r="FF32" s="974"/>
      <c r="FG32" s="972"/>
      <c r="FH32" s="969"/>
      <c r="FI32" s="969"/>
      <c r="FJ32" s="969"/>
      <c r="FK32" s="969"/>
      <c r="FL32" s="969"/>
      <c r="FM32" s="974"/>
      <c r="FN32" s="972"/>
      <c r="FO32" s="969"/>
      <c r="FP32" s="969"/>
      <c r="FQ32" s="969"/>
      <c r="FR32" s="969"/>
      <c r="FS32" s="971"/>
      <c r="FT32" s="972"/>
      <c r="FU32" s="969"/>
      <c r="FV32" s="969"/>
      <c r="FW32" s="969"/>
      <c r="FX32" s="969"/>
      <c r="FY32" s="971"/>
      <c r="FZ32" s="972"/>
      <c r="GA32" s="969"/>
      <c r="GB32" s="969"/>
      <c r="GC32" s="969"/>
      <c r="GD32" s="969"/>
      <c r="GE32" s="971"/>
      <c r="GF32" s="972"/>
      <c r="GG32" s="969"/>
      <c r="GH32" s="969"/>
      <c r="GI32" s="969"/>
      <c r="GJ32" s="969"/>
      <c r="GK32" s="971"/>
      <c r="GL32" s="972"/>
      <c r="GM32" s="969"/>
      <c r="GN32" s="969"/>
      <c r="GO32" s="969"/>
      <c r="GP32" s="969"/>
      <c r="GQ32" s="971"/>
      <c r="GR32" s="972"/>
      <c r="GS32" s="969"/>
      <c r="GT32" s="969"/>
      <c r="GU32" s="969"/>
      <c r="GV32" s="969"/>
      <c r="GW32" s="971"/>
      <c r="GX32" s="975"/>
      <c r="GY32" s="976"/>
      <c r="GZ32" s="976"/>
      <c r="HA32" s="976"/>
      <c r="HB32" s="976"/>
      <c r="HC32" s="978"/>
    </row>
    <row r="33" customFormat="false" ht="9.75" hidden="false" customHeight="true" outlineLevel="0" collapsed="false">
      <c r="A33" s="965"/>
      <c r="B33" s="979"/>
      <c r="C33" s="983"/>
      <c r="D33" s="968"/>
      <c r="E33" s="969"/>
      <c r="F33" s="969"/>
      <c r="G33" s="969"/>
      <c r="H33" s="969"/>
      <c r="I33" s="971"/>
      <c r="J33" s="972"/>
      <c r="K33" s="969"/>
      <c r="L33" s="969"/>
      <c r="M33" s="969"/>
      <c r="N33" s="969"/>
      <c r="O33" s="971"/>
      <c r="P33" s="972"/>
      <c r="Q33" s="969"/>
      <c r="R33" s="969"/>
      <c r="S33" s="969"/>
      <c r="T33" s="969"/>
      <c r="U33" s="971"/>
      <c r="V33" s="972"/>
      <c r="W33" s="969"/>
      <c r="X33" s="969"/>
      <c r="Y33" s="969"/>
      <c r="Z33" s="969"/>
      <c r="AA33" s="971"/>
      <c r="AB33" s="972"/>
      <c r="AC33" s="969"/>
      <c r="AD33" s="969"/>
      <c r="AE33" s="969"/>
      <c r="AF33" s="969"/>
      <c r="AG33" s="971"/>
      <c r="AH33" s="972"/>
      <c r="AI33" s="969"/>
      <c r="AJ33" s="969"/>
      <c r="AK33" s="969"/>
      <c r="AL33" s="969"/>
      <c r="AM33" s="971"/>
      <c r="AN33" s="972"/>
      <c r="AO33" s="969"/>
      <c r="AP33" s="969"/>
      <c r="AQ33" s="969"/>
      <c r="AR33" s="969"/>
      <c r="AS33" s="971"/>
      <c r="AT33" s="972"/>
      <c r="AU33" s="969"/>
      <c r="AV33" s="969"/>
      <c r="AW33" s="969"/>
      <c r="AX33" s="969"/>
      <c r="AY33" s="971"/>
      <c r="AZ33" s="972"/>
      <c r="BA33" s="969"/>
      <c r="BB33" s="969"/>
      <c r="BC33" s="969"/>
      <c r="BD33" s="969"/>
      <c r="BE33" s="971"/>
      <c r="BF33" s="972"/>
      <c r="BG33" s="969"/>
      <c r="BH33" s="969"/>
      <c r="BI33" s="969"/>
      <c r="BJ33" s="969"/>
      <c r="BK33" s="971"/>
      <c r="BL33" s="972"/>
      <c r="BM33" s="969"/>
      <c r="BN33" s="969"/>
      <c r="BO33" s="969"/>
      <c r="BP33" s="969"/>
      <c r="BQ33" s="971"/>
      <c r="BR33" s="972"/>
      <c r="BS33" s="969"/>
      <c r="BT33" s="969"/>
      <c r="BU33" s="969"/>
      <c r="BV33" s="969"/>
      <c r="BW33" s="971"/>
      <c r="BX33" s="972"/>
      <c r="BY33" s="969"/>
      <c r="BZ33" s="969"/>
      <c r="CA33" s="969"/>
      <c r="CB33" s="969"/>
      <c r="CC33" s="971"/>
      <c r="CD33" s="972"/>
      <c r="CE33" s="969"/>
      <c r="CF33" s="969"/>
      <c r="CG33" s="969"/>
      <c r="CH33" s="969"/>
      <c r="CI33" s="969"/>
      <c r="CJ33" s="974"/>
      <c r="CK33" s="972"/>
      <c r="CL33" s="969"/>
      <c r="CM33" s="969"/>
      <c r="CN33" s="969"/>
      <c r="CO33" s="969"/>
      <c r="CP33" s="969"/>
      <c r="CQ33" s="974"/>
      <c r="CR33" s="972"/>
      <c r="CS33" s="969"/>
      <c r="CT33" s="969"/>
      <c r="CU33" s="969"/>
      <c r="CV33" s="969"/>
      <c r="CW33" s="971"/>
      <c r="CX33" s="972"/>
      <c r="CY33" s="969"/>
      <c r="CZ33" s="969"/>
      <c r="DA33" s="969"/>
      <c r="DB33" s="969"/>
      <c r="DC33" s="971"/>
      <c r="DD33" s="972"/>
      <c r="DE33" s="969"/>
      <c r="DF33" s="969"/>
      <c r="DG33" s="969"/>
      <c r="DH33" s="969"/>
      <c r="DI33" s="971"/>
      <c r="DJ33" s="972"/>
      <c r="DK33" s="969"/>
      <c r="DL33" s="969"/>
      <c r="DM33" s="969"/>
      <c r="DN33" s="969"/>
      <c r="DO33" s="971"/>
      <c r="DP33" s="972"/>
      <c r="DQ33" s="969"/>
      <c r="DR33" s="969"/>
      <c r="DS33" s="969"/>
      <c r="DT33" s="969"/>
      <c r="DU33" s="971"/>
      <c r="DV33" s="972"/>
      <c r="DW33" s="969"/>
      <c r="DX33" s="969"/>
      <c r="DY33" s="969"/>
      <c r="DZ33" s="969"/>
      <c r="EA33" s="971"/>
      <c r="EB33" s="972"/>
      <c r="EC33" s="969"/>
      <c r="ED33" s="969"/>
      <c r="EE33" s="969"/>
      <c r="EF33" s="969"/>
      <c r="EG33" s="971"/>
      <c r="EH33" s="972"/>
      <c r="EI33" s="969"/>
      <c r="EJ33" s="969"/>
      <c r="EK33" s="969"/>
      <c r="EL33" s="969"/>
      <c r="EM33" s="971"/>
      <c r="EN33" s="972"/>
      <c r="EO33" s="969"/>
      <c r="EP33" s="969"/>
      <c r="EQ33" s="969"/>
      <c r="ER33" s="969"/>
      <c r="ES33" s="971"/>
      <c r="ET33" s="972"/>
      <c r="EU33" s="969"/>
      <c r="EV33" s="969"/>
      <c r="EW33" s="969"/>
      <c r="EX33" s="969"/>
      <c r="EY33" s="971"/>
      <c r="EZ33" s="972"/>
      <c r="FA33" s="969"/>
      <c r="FB33" s="969"/>
      <c r="FC33" s="969"/>
      <c r="FD33" s="969"/>
      <c r="FE33" s="969"/>
      <c r="FF33" s="974"/>
      <c r="FG33" s="972"/>
      <c r="FH33" s="969"/>
      <c r="FI33" s="969"/>
      <c r="FJ33" s="969"/>
      <c r="FK33" s="969"/>
      <c r="FL33" s="969"/>
      <c r="FM33" s="974"/>
      <c r="FN33" s="972"/>
      <c r="FO33" s="969"/>
      <c r="FP33" s="969"/>
      <c r="FQ33" s="969"/>
      <c r="FR33" s="969"/>
      <c r="FS33" s="971"/>
      <c r="FT33" s="972"/>
      <c r="FU33" s="969"/>
      <c r="FV33" s="969"/>
      <c r="FW33" s="969"/>
      <c r="FX33" s="969"/>
      <c r="FY33" s="971"/>
      <c r="FZ33" s="972"/>
      <c r="GA33" s="969"/>
      <c r="GB33" s="969"/>
      <c r="GC33" s="969"/>
      <c r="GD33" s="969"/>
      <c r="GE33" s="971"/>
      <c r="GF33" s="972"/>
      <c r="GG33" s="969"/>
      <c r="GH33" s="969"/>
      <c r="GI33" s="969"/>
      <c r="GJ33" s="969"/>
      <c r="GK33" s="971"/>
      <c r="GL33" s="972"/>
      <c r="GM33" s="969"/>
      <c r="GN33" s="969"/>
      <c r="GO33" s="969"/>
      <c r="GP33" s="969"/>
      <c r="GQ33" s="971"/>
      <c r="GR33" s="972"/>
      <c r="GS33" s="969"/>
      <c r="GT33" s="969"/>
      <c r="GU33" s="969"/>
      <c r="GV33" s="969"/>
      <c r="GW33" s="971"/>
      <c r="GX33" s="975"/>
      <c r="GY33" s="976"/>
      <c r="GZ33" s="976"/>
      <c r="HA33" s="976"/>
      <c r="HB33" s="976"/>
      <c r="HC33" s="978"/>
    </row>
    <row r="34" customFormat="false" ht="15.75" hidden="false" customHeight="false" outlineLevel="0" collapsed="false">
      <c r="A34" s="965"/>
      <c r="B34" s="984" t="s">
        <v>225</v>
      </c>
      <c r="C34" s="985" t="s">
        <v>573</v>
      </c>
      <c r="D34" s="968"/>
      <c r="E34" s="969"/>
      <c r="F34" s="969"/>
      <c r="G34" s="969"/>
      <c r="H34" s="969"/>
      <c r="I34" s="971"/>
      <c r="J34" s="972"/>
      <c r="K34" s="969"/>
      <c r="L34" s="969"/>
      <c r="M34" s="969"/>
      <c r="N34" s="969"/>
      <c r="O34" s="971"/>
      <c r="P34" s="972"/>
      <c r="Q34" s="969"/>
      <c r="R34" s="969"/>
      <c r="S34" s="969"/>
      <c r="T34" s="969"/>
      <c r="U34" s="971"/>
      <c r="V34" s="972"/>
      <c r="W34" s="969"/>
      <c r="X34" s="969"/>
      <c r="Y34" s="969"/>
      <c r="Z34" s="969"/>
      <c r="AA34" s="971"/>
      <c r="AB34" s="972"/>
      <c r="AC34" s="969"/>
      <c r="AD34" s="969"/>
      <c r="AE34" s="969"/>
      <c r="AF34" s="969"/>
      <c r="AG34" s="971"/>
      <c r="AH34" s="972"/>
      <c r="AI34" s="969"/>
      <c r="AJ34" s="969"/>
      <c r="AK34" s="969"/>
      <c r="AL34" s="969"/>
      <c r="AM34" s="971"/>
      <c r="AN34" s="972"/>
      <c r="AO34" s="969"/>
      <c r="AP34" s="969"/>
      <c r="AQ34" s="969"/>
      <c r="AR34" s="969"/>
      <c r="AS34" s="971"/>
      <c r="AT34" s="972"/>
      <c r="AU34" s="969"/>
      <c r="AV34" s="969"/>
      <c r="AW34" s="969"/>
      <c r="AX34" s="969"/>
      <c r="AY34" s="971"/>
      <c r="AZ34" s="972"/>
      <c r="BA34" s="969"/>
      <c r="BB34" s="969"/>
      <c r="BC34" s="969"/>
      <c r="BD34" s="969"/>
      <c r="BE34" s="971"/>
      <c r="BF34" s="972"/>
      <c r="BG34" s="969"/>
      <c r="BH34" s="969"/>
      <c r="BI34" s="969"/>
      <c r="BJ34" s="969"/>
      <c r="BK34" s="971"/>
      <c r="BL34" s="972"/>
      <c r="BM34" s="969"/>
      <c r="BN34" s="969"/>
      <c r="BO34" s="969"/>
      <c r="BP34" s="969"/>
      <c r="BQ34" s="971"/>
      <c r="BR34" s="972"/>
      <c r="BS34" s="969"/>
      <c r="BT34" s="969"/>
      <c r="BU34" s="969"/>
      <c r="BV34" s="969"/>
      <c r="BW34" s="971"/>
      <c r="BX34" s="972"/>
      <c r="BY34" s="969"/>
      <c r="BZ34" s="969"/>
      <c r="CA34" s="969"/>
      <c r="CB34" s="969"/>
      <c r="CC34" s="971"/>
      <c r="CD34" s="972"/>
      <c r="CE34" s="969"/>
      <c r="CF34" s="969"/>
      <c r="CG34" s="969"/>
      <c r="CH34" s="969"/>
      <c r="CI34" s="969"/>
      <c r="CJ34" s="974"/>
      <c r="CK34" s="972"/>
      <c r="CL34" s="969"/>
      <c r="CM34" s="969"/>
      <c r="CN34" s="969"/>
      <c r="CO34" s="969"/>
      <c r="CP34" s="969"/>
      <c r="CQ34" s="974"/>
      <c r="CR34" s="972"/>
      <c r="CS34" s="969"/>
      <c r="CT34" s="969"/>
      <c r="CU34" s="969"/>
      <c r="CV34" s="969"/>
      <c r="CW34" s="971"/>
      <c r="CX34" s="972"/>
      <c r="CY34" s="969"/>
      <c r="CZ34" s="969"/>
      <c r="DA34" s="969"/>
      <c r="DB34" s="969"/>
      <c r="DC34" s="971"/>
      <c r="DD34" s="972"/>
      <c r="DE34" s="969"/>
      <c r="DF34" s="969"/>
      <c r="DG34" s="969"/>
      <c r="DH34" s="969"/>
      <c r="DI34" s="971"/>
      <c r="DJ34" s="972"/>
      <c r="DK34" s="969"/>
      <c r="DL34" s="969"/>
      <c r="DM34" s="969"/>
      <c r="DN34" s="969"/>
      <c r="DO34" s="971"/>
      <c r="DP34" s="972"/>
      <c r="DQ34" s="969"/>
      <c r="DR34" s="969"/>
      <c r="DS34" s="969"/>
      <c r="DT34" s="969"/>
      <c r="DU34" s="971"/>
      <c r="DV34" s="972"/>
      <c r="DW34" s="969"/>
      <c r="DX34" s="969"/>
      <c r="DY34" s="969"/>
      <c r="DZ34" s="969"/>
      <c r="EA34" s="971"/>
      <c r="EB34" s="972"/>
      <c r="EC34" s="969"/>
      <c r="ED34" s="969"/>
      <c r="EE34" s="969"/>
      <c r="EF34" s="969"/>
      <c r="EG34" s="971"/>
      <c r="EH34" s="972"/>
      <c r="EI34" s="969"/>
      <c r="EJ34" s="969"/>
      <c r="EK34" s="969"/>
      <c r="EL34" s="969"/>
      <c r="EM34" s="971"/>
      <c r="EN34" s="972"/>
      <c r="EO34" s="969"/>
      <c r="EP34" s="969"/>
      <c r="EQ34" s="969"/>
      <c r="ER34" s="969"/>
      <c r="ES34" s="971"/>
      <c r="ET34" s="972"/>
      <c r="EU34" s="969"/>
      <c r="EV34" s="969"/>
      <c r="EW34" s="969"/>
      <c r="EX34" s="969"/>
      <c r="EY34" s="971"/>
      <c r="EZ34" s="972"/>
      <c r="FA34" s="969"/>
      <c r="FB34" s="969"/>
      <c r="FC34" s="969"/>
      <c r="FD34" s="969"/>
      <c r="FE34" s="969"/>
      <c r="FF34" s="974"/>
      <c r="FG34" s="972"/>
      <c r="FH34" s="969"/>
      <c r="FI34" s="969"/>
      <c r="FJ34" s="969"/>
      <c r="FK34" s="969"/>
      <c r="FL34" s="969"/>
      <c r="FM34" s="974"/>
      <c r="FN34" s="972"/>
      <c r="FO34" s="969"/>
      <c r="FP34" s="969"/>
      <c r="FQ34" s="969"/>
      <c r="FR34" s="969"/>
      <c r="FS34" s="971"/>
      <c r="FT34" s="972"/>
      <c r="FU34" s="969"/>
      <c r="FV34" s="969"/>
      <c r="FW34" s="969"/>
      <c r="FX34" s="969"/>
      <c r="FY34" s="971"/>
      <c r="FZ34" s="972"/>
      <c r="GA34" s="969"/>
      <c r="GB34" s="969"/>
      <c r="GC34" s="969"/>
      <c r="GD34" s="969"/>
      <c r="GE34" s="971"/>
      <c r="GF34" s="972"/>
      <c r="GG34" s="969"/>
      <c r="GH34" s="969"/>
      <c r="GI34" s="969"/>
      <c r="GJ34" s="969"/>
      <c r="GK34" s="971"/>
      <c r="GL34" s="972"/>
      <c r="GM34" s="969"/>
      <c r="GN34" s="969"/>
      <c r="GO34" s="969"/>
      <c r="GP34" s="969"/>
      <c r="GQ34" s="971"/>
      <c r="GR34" s="972"/>
      <c r="GS34" s="969"/>
      <c r="GT34" s="969"/>
      <c r="GU34" s="969"/>
      <c r="GV34" s="969"/>
      <c r="GW34" s="971"/>
      <c r="GX34" s="975"/>
      <c r="GY34" s="976"/>
      <c r="GZ34" s="976"/>
      <c r="HA34" s="976"/>
      <c r="HB34" s="976"/>
      <c r="HC34" s="978"/>
    </row>
    <row r="35" customFormat="false" ht="15.75" hidden="false" customHeight="true" outlineLevel="0" collapsed="false">
      <c r="A35" s="965" t="s">
        <v>574</v>
      </c>
      <c r="B35" s="966" t="s">
        <v>218</v>
      </c>
      <c r="C35" s="967" t="s">
        <v>575</v>
      </c>
      <c r="D35" s="968" t="n">
        <v>1</v>
      </c>
      <c r="E35" s="969" t="n">
        <v>2</v>
      </c>
      <c r="F35" s="970" t="n">
        <v>2</v>
      </c>
      <c r="G35" s="969" t="n">
        <v>2</v>
      </c>
      <c r="H35" s="970" t="n">
        <v>2</v>
      </c>
      <c r="I35" s="971" t="n">
        <v>2</v>
      </c>
      <c r="J35" s="972" t="n">
        <v>4</v>
      </c>
      <c r="K35" s="969" t="n">
        <v>4</v>
      </c>
      <c r="L35" s="970" t="n">
        <v>4</v>
      </c>
      <c r="M35" s="969" t="n">
        <v>4</v>
      </c>
      <c r="N35" s="970" t="n">
        <v>4</v>
      </c>
      <c r="O35" s="971" t="n">
        <v>4</v>
      </c>
      <c r="P35" s="972" t="n">
        <v>3</v>
      </c>
      <c r="Q35" s="969" t="n">
        <v>3</v>
      </c>
      <c r="R35" s="970"/>
      <c r="S35" s="969"/>
      <c r="T35" s="970"/>
      <c r="U35" s="971"/>
      <c r="V35" s="972"/>
      <c r="W35" s="969"/>
      <c r="X35" s="970"/>
      <c r="Y35" s="969"/>
      <c r="Z35" s="970"/>
      <c r="AA35" s="971"/>
      <c r="AB35" s="972"/>
      <c r="AC35" s="969"/>
      <c r="AD35" s="970"/>
      <c r="AE35" s="969"/>
      <c r="AF35" s="970"/>
      <c r="AG35" s="971"/>
      <c r="AH35" s="972" t="n">
        <v>4</v>
      </c>
      <c r="AI35" s="969" t="n">
        <v>4</v>
      </c>
      <c r="AJ35" s="970" t="n">
        <v>4</v>
      </c>
      <c r="AK35" s="969" t="n">
        <v>4</v>
      </c>
      <c r="AL35" s="970" t="n">
        <v>4</v>
      </c>
      <c r="AM35" s="971"/>
      <c r="AN35" s="972"/>
      <c r="AO35" s="969"/>
      <c r="AP35" s="970"/>
      <c r="AQ35" s="969"/>
      <c r="AR35" s="970"/>
      <c r="AS35" s="971"/>
      <c r="AT35" s="972" t="n">
        <v>4</v>
      </c>
      <c r="AU35" s="969" t="n">
        <v>4</v>
      </c>
      <c r="AV35" s="970" t="n">
        <v>4</v>
      </c>
      <c r="AW35" s="969"/>
      <c r="AX35" s="970"/>
      <c r="AY35" s="971"/>
      <c r="AZ35" s="972"/>
      <c r="BA35" s="969"/>
      <c r="BB35" s="970"/>
      <c r="BC35" s="969"/>
      <c r="BD35" s="970"/>
      <c r="BE35" s="971"/>
      <c r="BF35" s="972"/>
      <c r="BG35" s="969"/>
      <c r="BH35" s="970"/>
      <c r="BI35" s="969"/>
      <c r="BJ35" s="970"/>
      <c r="BK35" s="971"/>
      <c r="BL35" s="972" t="n">
        <v>4</v>
      </c>
      <c r="BM35" s="969" t="n">
        <v>4</v>
      </c>
      <c r="BN35" s="970" t="n">
        <v>4</v>
      </c>
      <c r="BO35" s="969" t="n">
        <v>4</v>
      </c>
      <c r="BP35" s="970" t="n">
        <v>4</v>
      </c>
      <c r="BQ35" s="971"/>
      <c r="BR35" s="972" t="n">
        <v>3</v>
      </c>
      <c r="BS35" s="969"/>
      <c r="BT35" s="970"/>
      <c r="BU35" s="969"/>
      <c r="BV35" s="970"/>
      <c r="BW35" s="971"/>
      <c r="BX35" s="972" t="n">
        <v>3</v>
      </c>
      <c r="BY35" s="969" t="n">
        <v>3</v>
      </c>
      <c r="BZ35" s="970" t="n">
        <v>3</v>
      </c>
      <c r="CA35" s="969" t="n">
        <v>3</v>
      </c>
      <c r="CB35" s="970" t="n">
        <v>3</v>
      </c>
      <c r="CC35" s="971" t="n">
        <v>3</v>
      </c>
      <c r="CD35" s="972"/>
      <c r="CE35" s="969"/>
      <c r="CF35" s="970"/>
      <c r="CG35" s="969"/>
      <c r="CH35" s="970"/>
      <c r="CI35" s="969"/>
      <c r="CJ35" s="974"/>
      <c r="CK35" s="972"/>
      <c r="CL35" s="969"/>
      <c r="CM35" s="970"/>
      <c r="CN35" s="969"/>
      <c r="CO35" s="970"/>
      <c r="CP35" s="969"/>
      <c r="CQ35" s="974"/>
      <c r="CR35" s="972"/>
      <c r="CS35" s="969"/>
      <c r="CT35" s="970"/>
      <c r="CU35" s="969"/>
      <c r="CV35" s="970"/>
      <c r="CW35" s="971"/>
      <c r="CX35" s="972" t="n">
        <v>3</v>
      </c>
      <c r="CY35" s="969" t="n">
        <v>3</v>
      </c>
      <c r="CZ35" s="970"/>
      <c r="DA35" s="969"/>
      <c r="DB35" s="970"/>
      <c r="DC35" s="971"/>
      <c r="DD35" s="972"/>
      <c r="DE35" s="969"/>
      <c r="DF35" s="970"/>
      <c r="DG35" s="969"/>
      <c r="DH35" s="970"/>
      <c r="DI35" s="971"/>
      <c r="DJ35" s="972" t="n">
        <v>3</v>
      </c>
      <c r="DK35" s="969" t="n">
        <v>3</v>
      </c>
      <c r="DL35" s="970"/>
      <c r="DM35" s="969"/>
      <c r="DN35" s="970"/>
      <c r="DO35" s="971"/>
      <c r="DP35" s="972"/>
      <c r="DQ35" s="969"/>
      <c r="DR35" s="970"/>
      <c r="DS35" s="969"/>
      <c r="DT35" s="970"/>
      <c r="DU35" s="971"/>
      <c r="DV35" s="972"/>
      <c r="DW35" s="969"/>
      <c r="DX35" s="970"/>
      <c r="DY35" s="969"/>
      <c r="DZ35" s="970"/>
      <c r="EA35" s="971"/>
      <c r="EB35" s="972" t="n">
        <v>3</v>
      </c>
      <c r="EC35" s="969" t="n">
        <v>3</v>
      </c>
      <c r="ED35" s="970" t="n">
        <v>3</v>
      </c>
      <c r="EE35" s="969"/>
      <c r="EF35" s="970"/>
      <c r="EG35" s="971"/>
      <c r="EH35" s="972" t="n">
        <v>4</v>
      </c>
      <c r="EI35" s="969" t="n">
        <v>4</v>
      </c>
      <c r="EJ35" s="970" t="n">
        <v>4</v>
      </c>
      <c r="EK35" s="969" t="n">
        <v>4</v>
      </c>
      <c r="EL35" s="970"/>
      <c r="EM35" s="971"/>
      <c r="EN35" s="972" t="n">
        <v>2</v>
      </c>
      <c r="EO35" s="969" t="n">
        <v>2</v>
      </c>
      <c r="EP35" s="970"/>
      <c r="EQ35" s="969"/>
      <c r="ER35" s="970"/>
      <c r="ES35" s="971"/>
      <c r="ET35" s="972"/>
      <c r="EU35" s="969"/>
      <c r="EV35" s="970"/>
      <c r="EW35" s="969"/>
      <c r="EX35" s="970"/>
      <c r="EY35" s="971"/>
      <c r="EZ35" s="972" t="n">
        <v>3</v>
      </c>
      <c r="FA35" s="969" t="n">
        <v>3</v>
      </c>
      <c r="FB35" s="970" t="n">
        <v>3</v>
      </c>
      <c r="FC35" s="969" t="n">
        <v>3</v>
      </c>
      <c r="FD35" s="970"/>
      <c r="FE35" s="969"/>
      <c r="FF35" s="974"/>
      <c r="FG35" s="972"/>
      <c r="FH35" s="969"/>
      <c r="FI35" s="970"/>
      <c r="FJ35" s="969"/>
      <c r="FK35" s="970"/>
      <c r="FL35" s="969"/>
      <c r="FM35" s="974"/>
      <c r="FN35" s="972"/>
      <c r="FO35" s="969"/>
      <c r="FP35" s="970"/>
      <c r="FQ35" s="969"/>
      <c r="FR35" s="970"/>
      <c r="FS35" s="971"/>
      <c r="FT35" s="972" t="n">
        <v>4</v>
      </c>
      <c r="FU35" s="969" t="n">
        <v>4</v>
      </c>
      <c r="FV35" s="970" t="n">
        <v>4</v>
      </c>
      <c r="FW35" s="969" t="n">
        <v>4</v>
      </c>
      <c r="FX35" s="970"/>
      <c r="FY35" s="971"/>
      <c r="FZ35" s="972"/>
      <c r="GA35" s="969"/>
      <c r="GB35" s="970"/>
      <c r="GC35" s="969"/>
      <c r="GD35" s="970"/>
      <c r="GE35" s="971"/>
      <c r="GF35" s="972"/>
      <c r="GG35" s="969"/>
      <c r="GH35" s="970"/>
      <c r="GI35" s="969"/>
      <c r="GJ35" s="970"/>
      <c r="GK35" s="971"/>
      <c r="GL35" s="972"/>
      <c r="GM35" s="969"/>
      <c r="GN35" s="970"/>
      <c r="GO35" s="969"/>
      <c r="GP35" s="970"/>
      <c r="GQ35" s="971"/>
      <c r="GR35" s="972"/>
      <c r="GS35" s="969"/>
      <c r="GT35" s="970"/>
      <c r="GU35" s="969"/>
      <c r="GV35" s="970"/>
      <c r="GW35" s="971"/>
      <c r="GX35" s="986"/>
      <c r="GY35" s="987"/>
      <c r="GZ35" s="988"/>
      <c r="HA35" s="987"/>
      <c r="HB35" s="988"/>
      <c r="HC35" s="989"/>
    </row>
    <row r="36" customFormat="false" ht="9.75" hidden="false" customHeight="true" outlineLevel="0" collapsed="false">
      <c r="A36" s="965"/>
      <c r="B36" s="979"/>
      <c r="C36" s="980"/>
      <c r="D36" s="968"/>
      <c r="E36" s="969"/>
      <c r="F36" s="969"/>
      <c r="G36" s="969"/>
      <c r="H36" s="969"/>
      <c r="I36" s="971"/>
      <c r="J36" s="972"/>
      <c r="K36" s="969"/>
      <c r="L36" s="969"/>
      <c r="M36" s="969"/>
      <c r="N36" s="969"/>
      <c r="O36" s="971"/>
      <c r="P36" s="972"/>
      <c r="Q36" s="969"/>
      <c r="R36" s="969"/>
      <c r="S36" s="969"/>
      <c r="T36" s="969"/>
      <c r="U36" s="971"/>
      <c r="V36" s="972"/>
      <c r="W36" s="969"/>
      <c r="X36" s="969"/>
      <c r="Y36" s="969"/>
      <c r="Z36" s="969"/>
      <c r="AA36" s="971"/>
      <c r="AB36" s="972"/>
      <c r="AC36" s="969"/>
      <c r="AD36" s="969"/>
      <c r="AE36" s="969"/>
      <c r="AF36" s="969"/>
      <c r="AG36" s="971"/>
      <c r="AH36" s="972"/>
      <c r="AI36" s="969"/>
      <c r="AJ36" s="969"/>
      <c r="AK36" s="969"/>
      <c r="AL36" s="969"/>
      <c r="AM36" s="971"/>
      <c r="AN36" s="972"/>
      <c r="AO36" s="969"/>
      <c r="AP36" s="969"/>
      <c r="AQ36" s="969"/>
      <c r="AR36" s="969"/>
      <c r="AS36" s="971"/>
      <c r="AT36" s="972"/>
      <c r="AU36" s="969"/>
      <c r="AV36" s="969"/>
      <c r="AW36" s="969"/>
      <c r="AX36" s="969"/>
      <c r="AY36" s="971"/>
      <c r="AZ36" s="972"/>
      <c r="BA36" s="969"/>
      <c r="BB36" s="969"/>
      <c r="BC36" s="969"/>
      <c r="BD36" s="969"/>
      <c r="BE36" s="971"/>
      <c r="BF36" s="972"/>
      <c r="BG36" s="969"/>
      <c r="BH36" s="969"/>
      <c r="BI36" s="969"/>
      <c r="BJ36" s="969"/>
      <c r="BK36" s="971"/>
      <c r="BL36" s="972"/>
      <c r="BM36" s="969"/>
      <c r="BN36" s="969"/>
      <c r="BO36" s="969"/>
      <c r="BP36" s="969"/>
      <c r="BQ36" s="971"/>
      <c r="BR36" s="972"/>
      <c r="BS36" s="969"/>
      <c r="BT36" s="969"/>
      <c r="BU36" s="969"/>
      <c r="BV36" s="969"/>
      <c r="BW36" s="971"/>
      <c r="BX36" s="972"/>
      <c r="BY36" s="969"/>
      <c r="BZ36" s="969"/>
      <c r="CA36" s="969"/>
      <c r="CB36" s="969"/>
      <c r="CC36" s="971"/>
      <c r="CD36" s="972"/>
      <c r="CE36" s="969"/>
      <c r="CF36" s="969"/>
      <c r="CG36" s="969"/>
      <c r="CH36" s="969"/>
      <c r="CI36" s="969"/>
      <c r="CJ36" s="974"/>
      <c r="CK36" s="972"/>
      <c r="CL36" s="969"/>
      <c r="CM36" s="969"/>
      <c r="CN36" s="969"/>
      <c r="CO36" s="969"/>
      <c r="CP36" s="969"/>
      <c r="CQ36" s="974"/>
      <c r="CR36" s="972"/>
      <c r="CS36" s="969"/>
      <c r="CT36" s="969"/>
      <c r="CU36" s="969"/>
      <c r="CV36" s="969"/>
      <c r="CW36" s="971"/>
      <c r="CX36" s="972"/>
      <c r="CY36" s="969"/>
      <c r="CZ36" s="969"/>
      <c r="DA36" s="969"/>
      <c r="DB36" s="969"/>
      <c r="DC36" s="971"/>
      <c r="DD36" s="972"/>
      <c r="DE36" s="969"/>
      <c r="DF36" s="969"/>
      <c r="DG36" s="969"/>
      <c r="DH36" s="969"/>
      <c r="DI36" s="971"/>
      <c r="DJ36" s="972"/>
      <c r="DK36" s="969"/>
      <c r="DL36" s="969"/>
      <c r="DM36" s="969"/>
      <c r="DN36" s="969"/>
      <c r="DO36" s="971"/>
      <c r="DP36" s="972"/>
      <c r="DQ36" s="969"/>
      <c r="DR36" s="969"/>
      <c r="DS36" s="969"/>
      <c r="DT36" s="969"/>
      <c r="DU36" s="971"/>
      <c r="DV36" s="972"/>
      <c r="DW36" s="969"/>
      <c r="DX36" s="969"/>
      <c r="DY36" s="969"/>
      <c r="DZ36" s="969"/>
      <c r="EA36" s="971"/>
      <c r="EB36" s="972"/>
      <c r="EC36" s="969"/>
      <c r="ED36" s="969"/>
      <c r="EE36" s="969"/>
      <c r="EF36" s="969"/>
      <c r="EG36" s="971"/>
      <c r="EH36" s="972"/>
      <c r="EI36" s="969"/>
      <c r="EJ36" s="969"/>
      <c r="EK36" s="969"/>
      <c r="EL36" s="969"/>
      <c r="EM36" s="971"/>
      <c r="EN36" s="972"/>
      <c r="EO36" s="969"/>
      <c r="EP36" s="969"/>
      <c r="EQ36" s="969"/>
      <c r="ER36" s="969"/>
      <c r="ES36" s="971"/>
      <c r="ET36" s="972"/>
      <c r="EU36" s="969"/>
      <c r="EV36" s="969"/>
      <c r="EW36" s="969"/>
      <c r="EX36" s="969"/>
      <c r="EY36" s="971"/>
      <c r="EZ36" s="972"/>
      <c r="FA36" s="969"/>
      <c r="FB36" s="969"/>
      <c r="FC36" s="969"/>
      <c r="FD36" s="969"/>
      <c r="FE36" s="969"/>
      <c r="FF36" s="974"/>
      <c r="FG36" s="972"/>
      <c r="FH36" s="969"/>
      <c r="FI36" s="969"/>
      <c r="FJ36" s="969"/>
      <c r="FK36" s="969"/>
      <c r="FL36" s="969"/>
      <c r="FM36" s="974"/>
      <c r="FN36" s="972"/>
      <c r="FO36" s="969"/>
      <c r="FP36" s="969"/>
      <c r="FQ36" s="969"/>
      <c r="FR36" s="969"/>
      <c r="FS36" s="971"/>
      <c r="FT36" s="972"/>
      <c r="FU36" s="969"/>
      <c r="FV36" s="969"/>
      <c r="FW36" s="969"/>
      <c r="FX36" s="969"/>
      <c r="FY36" s="971"/>
      <c r="FZ36" s="972"/>
      <c r="GA36" s="969"/>
      <c r="GB36" s="969"/>
      <c r="GC36" s="969"/>
      <c r="GD36" s="969"/>
      <c r="GE36" s="971"/>
      <c r="GF36" s="972"/>
      <c r="GG36" s="969"/>
      <c r="GH36" s="969"/>
      <c r="GI36" s="969"/>
      <c r="GJ36" s="969"/>
      <c r="GK36" s="971"/>
      <c r="GL36" s="972"/>
      <c r="GM36" s="969"/>
      <c r="GN36" s="969"/>
      <c r="GO36" s="969"/>
      <c r="GP36" s="969"/>
      <c r="GQ36" s="971"/>
      <c r="GR36" s="972"/>
      <c r="GS36" s="969"/>
      <c r="GT36" s="969"/>
      <c r="GU36" s="969"/>
      <c r="GV36" s="969"/>
      <c r="GW36" s="971"/>
      <c r="GX36" s="986"/>
      <c r="GY36" s="987"/>
      <c r="GZ36" s="987"/>
      <c r="HA36" s="987"/>
      <c r="HB36" s="987"/>
      <c r="HC36" s="989"/>
    </row>
    <row r="37" customFormat="false" ht="15.75" hidden="false" customHeight="false" outlineLevel="0" collapsed="false">
      <c r="A37" s="965"/>
      <c r="B37" s="981" t="s">
        <v>220</v>
      </c>
      <c r="C37" s="982" t="s">
        <v>576</v>
      </c>
      <c r="D37" s="968"/>
      <c r="E37" s="969"/>
      <c r="F37" s="969"/>
      <c r="G37" s="969"/>
      <c r="H37" s="969"/>
      <c r="I37" s="971"/>
      <c r="J37" s="972"/>
      <c r="K37" s="969"/>
      <c r="L37" s="969"/>
      <c r="M37" s="969"/>
      <c r="N37" s="969"/>
      <c r="O37" s="971"/>
      <c r="P37" s="972"/>
      <c r="Q37" s="969"/>
      <c r="R37" s="969"/>
      <c r="S37" s="969"/>
      <c r="T37" s="969"/>
      <c r="U37" s="971"/>
      <c r="V37" s="972"/>
      <c r="W37" s="969"/>
      <c r="X37" s="969"/>
      <c r="Y37" s="969"/>
      <c r="Z37" s="969"/>
      <c r="AA37" s="971"/>
      <c r="AB37" s="972"/>
      <c r="AC37" s="969"/>
      <c r="AD37" s="969"/>
      <c r="AE37" s="969"/>
      <c r="AF37" s="969"/>
      <c r="AG37" s="971"/>
      <c r="AH37" s="972"/>
      <c r="AI37" s="969"/>
      <c r="AJ37" s="969"/>
      <c r="AK37" s="969"/>
      <c r="AL37" s="969"/>
      <c r="AM37" s="971"/>
      <c r="AN37" s="972"/>
      <c r="AO37" s="969"/>
      <c r="AP37" s="969"/>
      <c r="AQ37" s="969"/>
      <c r="AR37" s="969"/>
      <c r="AS37" s="971"/>
      <c r="AT37" s="972"/>
      <c r="AU37" s="969"/>
      <c r="AV37" s="969"/>
      <c r="AW37" s="969"/>
      <c r="AX37" s="969"/>
      <c r="AY37" s="971"/>
      <c r="AZ37" s="972"/>
      <c r="BA37" s="969"/>
      <c r="BB37" s="969"/>
      <c r="BC37" s="969"/>
      <c r="BD37" s="969"/>
      <c r="BE37" s="971"/>
      <c r="BF37" s="972"/>
      <c r="BG37" s="969"/>
      <c r="BH37" s="969"/>
      <c r="BI37" s="969"/>
      <c r="BJ37" s="969"/>
      <c r="BK37" s="971"/>
      <c r="BL37" s="972"/>
      <c r="BM37" s="969"/>
      <c r="BN37" s="969"/>
      <c r="BO37" s="969"/>
      <c r="BP37" s="969"/>
      <c r="BQ37" s="971"/>
      <c r="BR37" s="972"/>
      <c r="BS37" s="969"/>
      <c r="BT37" s="969"/>
      <c r="BU37" s="969"/>
      <c r="BV37" s="969"/>
      <c r="BW37" s="971"/>
      <c r="BX37" s="972"/>
      <c r="BY37" s="969"/>
      <c r="BZ37" s="969"/>
      <c r="CA37" s="969"/>
      <c r="CB37" s="969"/>
      <c r="CC37" s="971"/>
      <c r="CD37" s="972"/>
      <c r="CE37" s="969"/>
      <c r="CF37" s="969"/>
      <c r="CG37" s="969"/>
      <c r="CH37" s="969"/>
      <c r="CI37" s="969"/>
      <c r="CJ37" s="974"/>
      <c r="CK37" s="972"/>
      <c r="CL37" s="969"/>
      <c r="CM37" s="969"/>
      <c r="CN37" s="969"/>
      <c r="CO37" s="969"/>
      <c r="CP37" s="969"/>
      <c r="CQ37" s="974"/>
      <c r="CR37" s="972"/>
      <c r="CS37" s="969"/>
      <c r="CT37" s="969"/>
      <c r="CU37" s="969"/>
      <c r="CV37" s="969"/>
      <c r="CW37" s="971"/>
      <c r="CX37" s="972"/>
      <c r="CY37" s="969"/>
      <c r="CZ37" s="969"/>
      <c r="DA37" s="969"/>
      <c r="DB37" s="969"/>
      <c r="DC37" s="971"/>
      <c r="DD37" s="972"/>
      <c r="DE37" s="969"/>
      <c r="DF37" s="969"/>
      <c r="DG37" s="969"/>
      <c r="DH37" s="969"/>
      <c r="DI37" s="971"/>
      <c r="DJ37" s="972"/>
      <c r="DK37" s="969"/>
      <c r="DL37" s="969"/>
      <c r="DM37" s="969"/>
      <c r="DN37" s="969"/>
      <c r="DO37" s="971"/>
      <c r="DP37" s="972"/>
      <c r="DQ37" s="969"/>
      <c r="DR37" s="969"/>
      <c r="DS37" s="969"/>
      <c r="DT37" s="969"/>
      <c r="DU37" s="971"/>
      <c r="DV37" s="972"/>
      <c r="DW37" s="969"/>
      <c r="DX37" s="969"/>
      <c r="DY37" s="969"/>
      <c r="DZ37" s="969"/>
      <c r="EA37" s="971"/>
      <c r="EB37" s="972"/>
      <c r="EC37" s="969"/>
      <c r="ED37" s="969"/>
      <c r="EE37" s="969"/>
      <c r="EF37" s="969"/>
      <c r="EG37" s="971"/>
      <c r="EH37" s="972"/>
      <c r="EI37" s="969"/>
      <c r="EJ37" s="969"/>
      <c r="EK37" s="969"/>
      <c r="EL37" s="969"/>
      <c r="EM37" s="971"/>
      <c r="EN37" s="972"/>
      <c r="EO37" s="969"/>
      <c r="EP37" s="969"/>
      <c r="EQ37" s="969"/>
      <c r="ER37" s="969"/>
      <c r="ES37" s="971"/>
      <c r="ET37" s="972"/>
      <c r="EU37" s="969"/>
      <c r="EV37" s="969"/>
      <c r="EW37" s="969"/>
      <c r="EX37" s="969"/>
      <c r="EY37" s="971"/>
      <c r="EZ37" s="972"/>
      <c r="FA37" s="969"/>
      <c r="FB37" s="969"/>
      <c r="FC37" s="969"/>
      <c r="FD37" s="969"/>
      <c r="FE37" s="969"/>
      <c r="FF37" s="974"/>
      <c r="FG37" s="972"/>
      <c r="FH37" s="969"/>
      <c r="FI37" s="969"/>
      <c r="FJ37" s="969"/>
      <c r="FK37" s="969"/>
      <c r="FL37" s="969"/>
      <c r="FM37" s="974"/>
      <c r="FN37" s="972"/>
      <c r="FO37" s="969"/>
      <c r="FP37" s="969"/>
      <c r="FQ37" s="969"/>
      <c r="FR37" s="969"/>
      <c r="FS37" s="971"/>
      <c r="FT37" s="972"/>
      <c r="FU37" s="969"/>
      <c r="FV37" s="969"/>
      <c r="FW37" s="969"/>
      <c r="FX37" s="969"/>
      <c r="FY37" s="971"/>
      <c r="FZ37" s="972"/>
      <c r="GA37" s="969"/>
      <c r="GB37" s="969"/>
      <c r="GC37" s="969"/>
      <c r="GD37" s="969"/>
      <c r="GE37" s="971"/>
      <c r="GF37" s="972"/>
      <c r="GG37" s="969"/>
      <c r="GH37" s="969"/>
      <c r="GI37" s="969"/>
      <c r="GJ37" s="969"/>
      <c r="GK37" s="971"/>
      <c r="GL37" s="972"/>
      <c r="GM37" s="969"/>
      <c r="GN37" s="969"/>
      <c r="GO37" s="969"/>
      <c r="GP37" s="969"/>
      <c r="GQ37" s="971"/>
      <c r="GR37" s="972"/>
      <c r="GS37" s="969"/>
      <c r="GT37" s="969"/>
      <c r="GU37" s="969"/>
      <c r="GV37" s="969"/>
      <c r="GW37" s="971"/>
      <c r="GX37" s="986"/>
      <c r="GY37" s="987"/>
      <c r="GZ37" s="987"/>
      <c r="HA37" s="987"/>
      <c r="HB37" s="987"/>
      <c r="HC37" s="989"/>
    </row>
    <row r="38" customFormat="false" ht="9.75" hidden="false" customHeight="true" outlineLevel="0" collapsed="false">
      <c r="A38" s="965"/>
      <c r="B38" s="979"/>
      <c r="C38" s="983"/>
      <c r="D38" s="968"/>
      <c r="E38" s="969"/>
      <c r="F38" s="969"/>
      <c r="G38" s="969"/>
      <c r="H38" s="969"/>
      <c r="I38" s="971"/>
      <c r="J38" s="972"/>
      <c r="K38" s="969"/>
      <c r="L38" s="969"/>
      <c r="M38" s="969"/>
      <c r="N38" s="969"/>
      <c r="O38" s="971"/>
      <c r="P38" s="972"/>
      <c r="Q38" s="969"/>
      <c r="R38" s="969"/>
      <c r="S38" s="969"/>
      <c r="T38" s="969"/>
      <c r="U38" s="971"/>
      <c r="V38" s="972"/>
      <c r="W38" s="969"/>
      <c r="X38" s="969"/>
      <c r="Y38" s="969"/>
      <c r="Z38" s="969"/>
      <c r="AA38" s="971"/>
      <c r="AB38" s="972"/>
      <c r="AC38" s="969"/>
      <c r="AD38" s="969"/>
      <c r="AE38" s="969"/>
      <c r="AF38" s="969"/>
      <c r="AG38" s="971"/>
      <c r="AH38" s="972"/>
      <c r="AI38" s="969"/>
      <c r="AJ38" s="969"/>
      <c r="AK38" s="969"/>
      <c r="AL38" s="969"/>
      <c r="AM38" s="971"/>
      <c r="AN38" s="972"/>
      <c r="AO38" s="969"/>
      <c r="AP38" s="969"/>
      <c r="AQ38" s="969"/>
      <c r="AR38" s="969"/>
      <c r="AS38" s="971"/>
      <c r="AT38" s="972"/>
      <c r="AU38" s="969"/>
      <c r="AV38" s="969"/>
      <c r="AW38" s="969"/>
      <c r="AX38" s="969"/>
      <c r="AY38" s="971"/>
      <c r="AZ38" s="972"/>
      <c r="BA38" s="969"/>
      <c r="BB38" s="969"/>
      <c r="BC38" s="969"/>
      <c r="BD38" s="969"/>
      <c r="BE38" s="971"/>
      <c r="BF38" s="972"/>
      <c r="BG38" s="969"/>
      <c r="BH38" s="969"/>
      <c r="BI38" s="969"/>
      <c r="BJ38" s="969"/>
      <c r="BK38" s="971"/>
      <c r="BL38" s="972"/>
      <c r="BM38" s="969"/>
      <c r="BN38" s="969"/>
      <c r="BO38" s="969"/>
      <c r="BP38" s="969"/>
      <c r="BQ38" s="971"/>
      <c r="BR38" s="972"/>
      <c r="BS38" s="969"/>
      <c r="BT38" s="969"/>
      <c r="BU38" s="969"/>
      <c r="BV38" s="969"/>
      <c r="BW38" s="971"/>
      <c r="BX38" s="972"/>
      <c r="BY38" s="969"/>
      <c r="BZ38" s="969"/>
      <c r="CA38" s="969"/>
      <c r="CB38" s="969"/>
      <c r="CC38" s="971"/>
      <c r="CD38" s="972"/>
      <c r="CE38" s="969"/>
      <c r="CF38" s="969"/>
      <c r="CG38" s="969"/>
      <c r="CH38" s="969"/>
      <c r="CI38" s="969"/>
      <c r="CJ38" s="974"/>
      <c r="CK38" s="972"/>
      <c r="CL38" s="969"/>
      <c r="CM38" s="969"/>
      <c r="CN38" s="969"/>
      <c r="CO38" s="969"/>
      <c r="CP38" s="969"/>
      <c r="CQ38" s="974"/>
      <c r="CR38" s="972"/>
      <c r="CS38" s="969"/>
      <c r="CT38" s="969"/>
      <c r="CU38" s="969"/>
      <c r="CV38" s="969"/>
      <c r="CW38" s="971"/>
      <c r="CX38" s="972"/>
      <c r="CY38" s="969"/>
      <c r="CZ38" s="969"/>
      <c r="DA38" s="969"/>
      <c r="DB38" s="969"/>
      <c r="DC38" s="971"/>
      <c r="DD38" s="972"/>
      <c r="DE38" s="969"/>
      <c r="DF38" s="969"/>
      <c r="DG38" s="969"/>
      <c r="DH38" s="969"/>
      <c r="DI38" s="971"/>
      <c r="DJ38" s="972"/>
      <c r="DK38" s="969"/>
      <c r="DL38" s="969"/>
      <c r="DM38" s="969"/>
      <c r="DN38" s="969"/>
      <c r="DO38" s="971"/>
      <c r="DP38" s="972"/>
      <c r="DQ38" s="969"/>
      <c r="DR38" s="969"/>
      <c r="DS38" s="969"/>
      <c r="DT38" s="969"/>
      <c r="DU38" s="971"/>
      <c r="DV38" s="972"/>
      <c r="DW38" s="969"/>
      <c r="DX38" s="969"/>
      <c r="DY38" s="969"/>
      <c r="DZ38" s="969"/>
      <c r="EA38" s="971"/>
      <c r="EB38" s="972"/>
      <c r="EC38" s="969"/>
      <c r="ED38" s="969"/>
      <c r="EE38" s="969"/>
      <c r="EF38" s="969"/>
      <c r="EG38" s="971"/>
      <c r="EH38" s="972"/>
      <c r="EI38" s="969"/>
      <c r="EJ38" s="969"/>
      <c r="EK38" s="969"/>
      <c r="EL38" s="969"/>
      <c r="EM38" s="971"/>
      <c r="EN38" s="972"/>
      <c r="EO38" s="969"/>
      <c r="EP38" s="969"/>
      <c r="EQ38" s="969"/>
      <c r="ER38" s="969"/>
      <c r="ES38" s="971"/>
      <c r="ET38" s="972"/>
      <c r="EU38" s="969"/>
      <c r="EV38" s="969"/>
      <c r="EW38" s="969"/>
      <c r="EX38" s="969"/>
      <c r="EY38" s="971"/>
      <c r="EZ38" s="972"/>
      <c r="FA38" s="969"/>
      <c r="FB38" s="969"/>
      <c r="FC38" s="969"/>
      <c r="FD38" s="969"/>
      <c r="FE38" s="969"/>
      <c r="FF38" s="974"/>
      <c r="FG38" s="972"/>
      <c r="FH38" s="969"/>
      <c r="FI38" s="969"/>
      <c r="FJ38" s="969"/>
      <c r="FK38" s="969"/>
      <c r="FL38" s="969"/>
      <c r="FM38" s="974"/>
      <c r="FN38" s="972"/>
      <c r="FO38" s="969"/>
      <c r="FP38" s="969"/>
      <c r="FQ38" s="969"/>
      <c r="FR38" s="969"/>
      <c r="FS38" s="971"/>
      <c r="FT38" s="972"/>
      <c r="FU38" s="969"/>
      <c r="FV38" s="969"/>
      <c r="FW38" s="969"/>
      <c r="FX38" s="969"/>
      <c r="FY38" s="971"/>
      <c r="FZ38" s="972"/>
      <c r="GA38" s="969"/>
      <c r="GB38" s="969"/>
      <c r="GC38" s="969"/>
      <c r="GD38" s="969"/>
      <c r="GE38" s="971"/>
      <c r="GF38" s="972"/>
      <c r="GG38" s="969"/>
      <c r="GH38" s="969"/>
      <c r="GI38" s="969"/>
      <c r="GJ38" s="969"/>
      <c r="GK38" s="971"/>
      <c r="GL38" s="972"/>
      <c r="GM38" s="969"/>
      <c r="GN38" s="969"/>
      <c r="GO38" s="969"/>
      <c r="GP38" s="969"/>
      <c r="GQ38" s="971"/>
      <c r="GR38" s="972"/>
      <c r="GS38" s="969"/>
      <c r="GT38" s="969"/>
      <c r="GU38" s="969"/>
      <c r="GV38" s="969"/>
      <c r="GW38" s="971"/>
      <c r="GX38" s="986"/>
      <c r="GY38" s="987"/>
      <c r="GZ38" s="987"/>
      <c r="HA38" s="987"/>
      <c r="HB38" s="987"/>
      <c r="HC38" s="989"/>
    </row>
    <row r="39" customFormat="false" ht="15.75" hidden="false" customHeight="false" outlineLevel="0" collapsed="false">
      <c r="A39" s="965"/>
      <c r="B39" s="981" t="s">
        <v>222</v>
      </c>
      <c r="C39" s="982" t="s">
        <v>577</v>
      </c>
      <c r="D39" s="968"/>
      <c r="E39" s="969"/>
      <c r="F39" s="969"/>
      <c r="G39" s="969"/>
      <c r="H39" s="969"/>
      <c r="I39" s="971"/>
      <c r="J39" s="972"/>
      <c r="K39" s="969"/>
      <c r="L39" s="969"/>
      <c r="M39" s="969"/>
      <c r="N39" s="969"/>
      <c r="O39" s="971"/>
      <c r="P39" s="972"/>
      <c r="Q39" s="969"/>
      <c r="R39" s="969"/>
      <c r="S39" s="969"/>
      <c r="T39" s="969"/>
      <c r="U39" s="971"/>
      <c r="V39" s="972"/>
      <c r="W39" s="969"/>
      <c r="X39" s="969"/>
      <c r="Y39" s="969"/>
      <c r="Z39" s="969"/>
      <c r="AA39" s="971"/>
      <c r="AB39" s="972"/>
      <c r="AC39" s="969"/>
      <c r="AD39" s="969"/>
      <c r="AE39" s="969"/>
      <c r="AF39" s="969"/>
      <c r="AG39" s="971"/>
      <c r="AH39" s="972"/>
      <c r="AI39" s="969"/>
      <c r="AJ39" s="969"/>
      <c r="AK39" s="969"/>
      <c r="AL39" s="969"/>
      <c r="AM39" s="971"/>
      <c r="AN39" s="972"/>
      <c r="AO39" s="969"/>
      <c r="AP39" s="969"/>
      <c r="AQ39" s="969"/>
      <c r="AR39" s="969"/>
      <c r="AS39" s="971"/>
      <c r="AT39" s="972"/>
      <c r="AU39" s="969"/>
      <c r="AV39" s="969"/>
      <c r="AW39" s="969"/>
      <c r="AX39" s="969"/>
      <c r="AY39" s="971"/>
      <c r="AZ39" s="972"/>
      <c r="BA39" s="969"/>
      <c r="BB39" s="969"/>
      <c r="BC39" s="969"/>
      <c r="BD39" s="969"/>
      <c r="BE39" s="971"/>
      <c r="BF39" s="972"/>
      <c r="BG39" s="969"/>
      <c r="BH39" s="969"/>
      <c r="BI39" s="969"/>
      <c r="BJ39" s="969"/>
      <c r="BK39" s="971"/>
      <c r="BL39" s="972"/>
      <c r="BM39" s="969"/>
      <c r="BN39" s="969"/>
      <c r="BO39" s="969"/>
      <c r="BP39" s="969"/>
      <c r="BQ39" s="971"/>
      <c r="BR39" s="972"/>
      <c r="BS39" s="969"/>
      <c r="BT39" s="969"/>
      <c r="BU39" s="969"/>
      <c r="BV39" s="969"/>
      <c r="BW39" s="971"/>
      <c r="BX39" s="972"/>
      <c r="BY39" s="969"/>
      <c r="BZ39" s="969"/>
      <c r="CA39" s="969"/>
      <c r="CB39" s="969"/>
      <c r="CC39" s="971"/>
      <c r="CD39" s="972"/>
      <c r="CE39" s="969"/>
      <c r="CF39" s="969"/>
      <c r="CG39" s="969"/>
      <c r="CH39" s="969"/>
      <c r="CI39" s="969"/>
      <c r="CJ39" s="974"/>
      <c r="CK39" s="972"/>
      <c r="CL39" s="969"/>
      <c r="CM39" s="969"/>
      <c r="CN39" s="969"/>
      <c r="CO39" s="969"/>
      <c r="CP39" s="969"/>
      <c r="CQ39" s="974"/>
      <c r="CR39" s="972"/>
      <c r="CS39" s="969"/>
      <c r="CT39" s="969"/>
      <c r="CU39" s="969"/>
      <c r="CV39" s="969"/>
      <c r="CW39" s="971"/>
      <c r="CX39" s="972"/>
      <c r="CY39" s="969"/>
      <c r="CZ39" s="969"/>
      <c r="DA39" s="969"/>
      <c r="DB39" s="969"/>
      <c r="DC39" s="971"/>
      <c r="DD39" s="972"/>
      <c r="DE39" s="969"/>
      <c r="DF39" s="969"/>
      <c r="DG39" s="969"/>
      <c r="DH39" s="969"/>
      <c r="DI39" s="971"/>
      <c r="DJ39" s="972"/>
      <c r="DK39" s="969"/>
      <c r="DL39" s="969"/>
      <c r="DM39" s="969"/>
      <c r="DN39" s="969"/>
      <c r="DO39" s="971"/>
      <c r="DP39" s="972"/>
      <c r="DQ39" s="969"/>
      <c r="DR39" s="969"/>
      <c r="DS39" s="969"/>
      <c r="DT39" s="969"/>
      <c r="DU39" s="971"/>
      <c r="DV39" s="972"/>
      <c r="DW39" s="969"/>
      <c r="DX39" s="969"/>
      <c r="DY39" s="969"/>
      <c r="DZ39" s="969"/>
      <c r="EA39" s="971"/>
      <c r="EB39" s="972"/>
      <c r="EC39" s="969"/>
      <c r="ED39" s="969"/>
      <c r="EE39" s="969"/>
      <c r="EF39" s="969"/>
      <c r="EG39" s="971"/>
      <c r="EH39" s="972"/>
      <c r="EI39" s="969"/>
      <c r="EJ39" s="969"/>
      <c r="EK39" s="969"/>
      <c r="EL39" s="969"/>
      <c r="EM39" s="971"/>
      <c r="EN39" s="972"/>
      <c r="EO39" s="969"/>
      <c r="EP39" s="969"/>
      <c r="EQ39" s="969"/>
      <c r="ER39" s="969"/>
      <c r="ES39" s="971"/>
      <c r="ET39" s="972"/>
      <c r="EU39" s="969"/>
      <c r="EV39" s="969"/>
      <c r="EW39" s="969"/>
      <c r="EX39" s="969"/>
      <c r="EY39" s="971"/>
      <c r="EZ39" s="972"/>
      <c r="FA39" s="969"/>
      <c r="FB39" s="969"/>
      <c r="FC39" s="969"/>
      <c r="FD39" s="969"/>
      <c r="FE39" s="969"/>
      <c r="FF39" s="974"/>
      <c r="FG39" s="972"/>
      <c r="FH39" s="969"/>
      <c r="FI39" s="969"/>
      <c r="FJ39" s="969"/>
      <c r="FK39" s="969"/>
      <c r="FL39" s="969"/>
      <c r="FM39" s="974"/>
      <c r="FN39" s="972"/>
      <c r="FO39" s="969"/>
      <c r="FP39" s="969"/>
      <c r="FQ39" s="969"/>
      <c r="FR39" s="969"/>
      <c r="FS39" s="971"/>
      <c r="FT39" s="972"/>
      <c r="FU39" s="969"/>
      <c r="FV39" s="969"/>
      <c r="FW39" s="969"/>
      <c r="FX39" s="969"/>
      <c r="FY39" s="971"/>
      <c r="FZ39" s="972"/>
      <c r="GA39" s="969"/>
      <c r="GB39" s="969"/>
      <c r="GC39" s="969"/>
      <c r="GD39" s="969"/>
      <c r="GE39" s="971"/>
      <c r="GF39" s="972"/>
      <c r="GG39" s="969"/>
      <c r="GH39" s="969"/>
      <c r="GI39" s="969"/>
      <c r="GJ39" s="969"/>
      <c r="GK39" s="971"/>
      <c r="GL39" s="972"/>
      <c r="GM39" s="969"/>
      <c r="GN39" s="969"/>
      <c r="GO39" s="969"/>
      <c r="GP39" s="969"/>
      <c r="GQ39" s="971"/>
      <c r="GR39" s="972"/>
      <c r="GS39" s="969"/>
      <c r="GT39" s="969"/>
      <c r="GU39" s="969"/>
      <c r="GV39" s="969"/>
      <c r="GW39" s="971"/>
      <c r="GX39" s="986"/>
      <c r="GY39" s="987"/>
      <c r="GZ39" s="987"/>
      <c r="HA39" s="987"/>
      <c r="HB39" s="987"/>
      <c r="HC39" s="989"/>
    </row>
    <row r="40" customFormat="false" ht="9.75" hidden="false" customHeight="true" outlineLevel="0" collapsed="false">
      <c r="A40" s="965"/>
      <c r="B40" s="979"/>
      <c r="C40" s="983"/>
      <c r="D40" s="968"/>
      <c r="E40" s="969"/>
      <c r="F40" s="969"/>
      <c r="G40" s="969"/>
      <c r="H40" s="969"/>
      <c r="I40" s="971"/>
      <c r="J40" s="972"/>
      <c r="K40" s="969"/>
      <c r="L40" s="969"/>
      <c r="M40" s="969"/>
      <c r="N40" s="969"/>
      <c r="O40" s="971"/>
      <c r="P40" s="972"/>
      <c r="Q40" s="969"/>
      <c r="R40" s="969"/>
      <c r="S40" s="969"/>
      <c r="T40" s="969"/>
      <c r="U40" s="971"/>
      <c r="V40" s="972"/>
      <c r="W40" s="969"/>
      <c r="X40" s="969"/>
      <c r="Y40" s="969"/>
      <c r="Z40" s="969"/>
      <c r="AA40" s="971"/>
      <c r="AB40" s="972"/>
      <c r="AC40" s="969"/>
      <c r="AD40" s="969"/>
      <c r="AE40" s="969"/>
      <c r="AF40" s="969"/>
      <c r="AG40" s="971"/>
      <c r="AH40" s="972"/>
      <c r="AI40" s="969"/>
      <c r="AJ40" s="969"/>
      <c r="AK40" s="969"/>
      <c r="AL40" s="969"/>
      <c r="AM40" s="971"/>
      <c r="AN40" s="972"/>
      <c r="AO40" s="969"/>
      <c r="AP40" s="969"/>
      <c r="AQ40" s="969"/>
      <c r="AR40" s="969"/>
      <c r="AS40" s="971"/>
      <c r="AT40" s="972"/>
      <c r="AU40" s="969"/>
      <c r="AV40" s="969"/>
      <c r="AW40" s="969"/>
      <c r="AX40" s="969"/>
      <c r="AY40" s="971"/>
      <c r="AZ40" s="972"/>
      <c r="BA40" s="969"/>
      <c r="BB40" s="969"/>
      <c r="BC40" s="969"/>
      <c r="BD40" s="969"/>
      <c r="BE40" s="971"/>
      <c r="BF40" s="972"/>
      <c r="BG40" s="969"/>
      <c r="BH40" s="969"/>
      <c r="BI40" s="969"/>
      <c r="BJ40" s="969"/>
      <c r="BK40" s="971"/>
      <c r="BL40" s="972"/>
      <c r="BM40" s="969"/>
      <c r="BN40" s="969"/>
      <c r="BO40" s="969"/>
      <c r="BP40" s="969"/>
      <c r="BQ40" s="971"/>
      <c r="BR40" s="972"/>
      <c r="BS40" s="969"/>
      <c r="BT40" s="969"/>
      <c r="BU40" s="969"/>
      <c r="BV40" s="969"/>
      <c r="BW40" s="971"/>
      <c r="BX40" s="972"/>
      <c r="BY40" s="969"/>
      <c r="BZ40" s="969"/>
      <c r="CA40" s="969"/>
      <c r="CB40" s="969"/>
      <c r="CC40" s="971"/>
      <c r="CD40" s="972"/>
      <c r="CE40" s="969"/>
      <c r="CF40" s="969"/>
      <c r="CG40" s="969"/>
      <c r="CH40" s="969"/>
      <c r="CI40" s="969"/>
      <c r="CJ40" s="974"/>
      <c r="CK40" s="972"/>
      <c r="CL40" s="969"/>
      <c r="CM40" s="969"/>
      <c r="CN40" s="969"/>
      <c r="CO40" s="969"/>
      <c r="CP40" s="969"/>
      <c r="CQ40" s="974"/>
      <c r="CR40" s="972"/>
      <c r="CS40" s="969"/>
      <c r="CT40" s="969"/>
      <c r="CU40" s="969"/>
      <c r="CV40" s="969"/>
      <c r="CW40" s="971"/>
      <c r="CX40" s="972"/>
      <c r="CY40" s="969"/>
      <c r="CZ40" s="969"/>
      <c r="DA40" s="969"/>
      <c r="DB40" s="969"/>
      <c r="DC40" s="971"/>
      <c r="DD40" s="972"/>
      <c r="DE40" s="969"/>
      <c r="DF40" s="969"/>
      <c r="DG40" s="969"/>
      <c r="DH40" s="969"/>
      <c r="DI40" s="971"/>
      <c r="DJ40" s="972"/>
      <c r="DK40" s="969"/>
      <c r="DL40" s="969"/>
      <c r="DM40" s="969"/>
      <c r="DN40" s="969"/>
      <c r="DO40" s="971"/>
      <c r="DP40" s="972"/>
      <c r="DQ40" s="969"/>
      <c r="DR40" s="969"/>
      <c r="DS40" s="969"/>
      <c r="DT40" s="969"/>
      <c r="DU40" s="971"/>
      <c r="DV40" s="972"/>
      <c r="DW40" s="969"/>
      <c r="DX40" s="969"/>
      <c r="DY40" s="969"/>
      <c r="DZ40" s="969"/>
      <c r="EA40" s="971"/>
      <c r="EB40" s="972"/>
      <c r="EC40" s="969"/>
      <c r="ED40" s="969"/>
      <c r="EE40" s="969"/>
      <c r="EF40" s="969"/>
      <c r="EG40" s="971"/>
      <c r="EH40" s="972"/>
      <c r="EI40" s="969"/>
      <c r="EJ40" s="969"/>
      <c r="EK40" s="969"/>
      <c r="EL40" s="969"/>
      <c r="EM40" s="971"/>
      <c r="EN40" s="972"/>
      <c r="EO40" s="969"/>
      <c r="EP40" s="969"/>
      <c r="EQ40" s="969"/>
      <c r="ER40" s="969"/>
      <c r="ES40" s="971"/>
      <c r="ET40" s="972"/>
      <c r="EU40" s="969"/>
      <c r="EV40" s="969"/>
      <c r="EW40" s="969"/>
      <c r="EX40" s="969"/>
      <c r="EY40" s="971"/>
      <c r="EZ40" s="972"/>
      <c r="FA40" s="969"/>
      <c r="FB40" s="969"/>
      <c r="FC40" s="969"/>
      <c r="FD40" s="969"/>
      <c r="FE40" s="969"/>
      <c r="FF40" s="974"/>
      <c r="FG40" s="972"/>
      <c r="FH40" s="969"/>
      <c r="FI40" s="969"/>
      <c r="FJ40" s="969"/>
      <c r="FK40" s="969"/>
      <c r="FL40" s="969"/>
      <c r="FM40" s="974"/>
      <c r="FN40" s="972"/>
      <c r="FO40" s="969"/>
      <c r="FP40" s="969"/>
      <c r="FQ40" s="969"/>
      <c r="FR40" s="969"/>
      <c r="FS40" s="971"/>
      <c r="FT40" s="972"/>
      <c r="FU40" s="969"/>
      <c r="FV40" s="969"/>
      <c r="FW40" s="969"/>
      <c r="FX40" s="969"/>
      <c r="FY40" s="971"/>
      <c r="FZ40" s="972"/>
      <c r="GA40" s="969"/>
      <c r="GB40" s="969"/>
      <c r="GC40" s="969"/>
      <c r="GD40" s="969"/>
      <c r="GE40" s="971"/>
      <c r="GF40" s="972"/>
      <c r="GG40" s="969"/>
      <c r="GH40" s="969"/>
      <c r="GI40" s="969"/>
      <c r="GJ40" s="969"/>
      <c r="GK40" s="971"/>
      <c r="GL40" s="972"/>
      <c r="GM40" s="969"/>
      <c r="GN40" s="969"/>
      <c r="GO40" s="969"/>
      <c r="GP40" s="969"/>
      <c r="GQ40" s="971"/>
      <c r="GR40" s="972"/>
      <c r="GS40" s="969"/>
      <c r="GT40" s="969"/>
      <c r="GU40" s="969"/>
      <c r="GV40" s="969"/>
      <c r="GW40" s="971"/>
      <c r="GX40" s="986"/>
      <c r="GY40" s="987"/>
      <c r="GZ40" s="987"/>
      <c r="HA40" s="987"/>
      <c r="HB40" s="987"/>
      <c r="HC40" s="989"/>
    </row>
    <row r="41" customFormat="false" ht="15.75" hidden="false" customHeight="false" outlineLevel="0" collapsed="false">
      <c r="A41" s="965"/>
      <c r="B41" s="984" t="s">
        <v>225</v>
      </c>
      <c r="C41" s="985" t="s">
        <v>578</v>
      </c>
      <c r="D41" s="968"/>
      <c r="E41" s="969"/>
      <c r="F41" s="969"/>
      <c r="G41" s="969"/>
      <c r="H41" s="969"/>
      <c r="I41" s="971"/>
      <c r="J41" s="972"/>
      <c r="K41" s="969"/>
      <c r="L41" s="969"/>
      <c r="M41" s="969"/>
      <c r="N41" s="969"/>
      <c r="O41" s="971"/>
      <c r="P41" s="972"/>
      <c r="Q41" s="969"/>
      <c r="R41" s="969"/>
      <c r="S41" s="969"/>
      <c r="T41" s="969"/>
      <c r="U41" s="971"/>
      <c r="V41" s="972"/>
      <c r="W41" s="969"/>
      <c r="X41" s="969"/>
      <c r="Y41" s="969"/>
      <c r="Z41" s="969"/>
      <c r="AA41" s="971"/>
      <c r="AB41" s="972"/>
      <c r="AC41" s="969"/>
      <c r="AD41" s="969"/>
      <c r="AE41" s="969"/>
      <c r="AF41" s="969"/>
      <c r="AG41" s="971"/>
      <c r="AH41" s="972"/>
      <c r="AI41" s="969"/>
      <c r="AJ41" s="969"/>
      <c r="AK41" s="969"/>
      <c r="AL41" s="969"/>
      <c r="AM41" s="971"/>
      <c r="AN41" s="972"/>
      <c r="AO41" s="969"/>
      <c r="AP41" s="969"/>
      <c r="AQ41" s="969"/>
      <c r="AR41" s="969"/>
      <c r="AS41" s="971"/>
      <c r="AT41" s="972"/>
      <c r="AU41" s="969"/>
      <c r="AV41" s="969"/>
      <c r="AW41" s="969"/>
      <c r="AX41" s="969"/>
      <c r="AY41" s="971"/>
      <c r="AZ41" s="972"/>
      <c r="BA41" s="969"/>
      <c r="BB41" s="969"/>
      <c r="BC41" s="969"/>
      <c r="BD41" s="969"/>
      <c r="BE41" s="971"/>
      <c r="BF41" s="972"/>
      <c r="BG41" s="969"/>
      <c r="BH41" s="969"/>
      <c r="BI41" s="969"/>
      <c r="BJ41" s="969"/>
      <c r="BK41" s="971"/>
      <c r="BL41" s="972"/>
      <c r="BM41" s="969"/>
      <c r="BN41" s="969"/>
      <c r="BO41" s="969"/>
      <c r="BP41" s="969"/>
      <c r="BQ41" s="971"/>
      <c r="BR41" s="972"/>
      <c r="BS41" s="969"/>
      <c r="BT41" s="969"/>
      <c r="BU41" s="969"/>
      <c r="BV41" s="969"/>
      <c r="BW41" s="971"/>
      <c r="BX41" s="972"/>
      <c r="BY41" s="969"/>
      <c r="BZ41" s="969"/>
      <c r="CA41" s="969"/>
      <c r="CB41" s="969"/>
      <c r="CC41" s="971"/>
      <c r="CD41" s="972"/>
      <c r="CE41" s="969"/>
      <c r="CF41" s="969"/>
      <c r="CG41" s="969"/>
      <c r="CH41" s="969"/>
      <c r="CI41" s="969"/>
      <c r="CJ41" s="974"/>
      <c r="CK41" s="972"/>
      <c r="CL41" s="969"/>
      <c r="CM41" s="969"/>
      <c r="CN41" s="969"/>
      <c r="CO41" s="969"/>
      <c r="CP41" s="969"/>
      <c r="CQ41" s="974"/>
      <c r="CR41" s="972"/>
      <c r="CS41" s="969"/>
      <c r="CT41" s="969"/>
      <c r="CU41" s="969"/>
      <c r="CV41" s="969"/>
      <c r="CW41" s="971"/>
      <c r="CX41" s="972"/>
      <c r="CY41" s="969"/>
      <c r="CZ41" s="969"/>
      <c r="DA41" s="969"/>
      <c r="DB41" s="969"/>
      <c r="DC41" s="971"/>
      <c r="DD41" s="972"/>
      <c r="DE41" s="969"/>
      <c r="DF41" s="969"/>
      <c r="DG41" s="969"/>
      <c r="DH41" s="969"/>
      <c r="DI41" s="971"/>
      <c r="DJ41" s="972"/>
      <c r="DK41" s="969"/>
      <c r="DL41" s="969"/>
      <c r="DM41" s="969"/>
      <c r="DN41" s="969"/>
      <c r="DO41" s="971"/>
      <c r="DP41" s="972"/>
      <c r="DQ41" s="969"/>
      <c r="DR41" s="969"/>
      <c r="DS41" s="969"/>
      <c r="DT41" s="969"/>
      <c r="DU41" s="971"/>
      <c r="DV41" s="972"/>
      <c r="DW41" s="969"/>
      <c r="DX41" s="969"/>
      <c r="DY41" s="969"/>
      <c r="DZ41" s="969"/>
      <c r="EA41" s="971"/>
      <c r="EB41" s="972"/>
      <c r="EC41" s="969"/>
      <c r="ED41" s="969"/>
      <c r="EE41" s="969"/>
      <c r="EF41" s="969"/>
      <c r="EG41" s="971"/>
      <c r="EH41" s="972"/>
      <c r="EI41" s="969"/>
      <c r="EJ41" s="969"/>
      <c r="EK41" s="969"/>
      <c r="EL41" s="969"/>
      <c r="EM41" s="971"/>
      <c r="EN41" s="972"/>
      <c r="EO41" s="969"/>
      <c r="EP41" s="969"/>
      <c r="EQ41" s="969"/>
      <c r="ER41" s="969"/>
      <c r="ES41" s="971"/>
      <c r="ET41" s="972"/>
      <c r="EU41" s="969"/>
      <c r="EV41" s="969"/>
      <c r="EW41" s="969"/>
      <c r="EX41" s="969"/>
      <c r="EY41" s="971"/>
      <c r="EZ41" s="972"/>
      <c r="FA41" s="969"/>
      <c r="FB41" s="969"/>
      <c r="FC41" s="969"/>
      <c r="FD41" s="969"/>
      <c r="FE41" s="969"/>
      <c r="FF41" s="974"/>
      <c r="FG41" s="972"/>
      <c r="FH41" s="969"/>
      <c r="FI41" s="969"/>
      <c r="FJ41" s="969"/>
      <c r="FK41" s="969"/>
      <c r="FL41" s="969"/>
      <c r="FM41" s="974"/>
      <c r="FN41" s="972"/>
      <c r="FO41" s="969"/>
      <c r="FP41" s="969"/>
      <c r="FQ41" s="969"/>
      <c r="FR41" s="969"/>
      <c r="FS41" s="971"/>
      <c r="FT41" s="972"/>
      <c r="FU41" s="969"/>
      <c r="FV41" s="969"/>
      <c r="FW41" s="969"/>
      <c r="FX41" s="969"/>
      <c r="FY41" s="971"/>
      <c r="FZ41" s="972"/>
      <c r="GA41" s="969"/>
      <c r="GB41" s="969"/>
      <c r="GC41" s="969"/>
      <c r="GD41" s="969"/>
      <c r="GE41" s="971"/>
      <c r="GF41" s="972"/>
      <c r="GG41" s="969"/>
      <c r="GH41" s="969"/>
      <c r="GI41" s="969"/>
      <c r="GJ41" s="969"/>
      <c r="GK41" s="971"/>
      <c r="GL41" s="972"/>
      <c r="GM41" s="969"/>
      <c r="GN41" s="969"/>
      <c r="GO41" s="969"/>
      <c r="GP41" s="969"/>
      <c r="GQ41" s="971"/>
      <c r="GR41" s="972"/>
      <c r="GS41" s="969"/>
      <c r="GT41" s="969"/>
      <c r="GU41" s="969"/>
      <c r="GV41" s="969"/>
      <c r="GW41" s="971"/>
      <c r="GX41" s="986"/>
      <c r="GY41" s="987"/>
      <c r="GZ41" s="987"/>
      <c r="HA41" s="987"/>
      <c r="HB41" s="987"/>
      <c r="HC41" s="989"/>
    </row>
    <row r="42" customFormat="false" ht="6" hidden="false" customHeight="true" outlineLevel="0" collapsed="false">
      <c r="A42" s="371"/>
      <c r="B42" s="990"/>
      <c r="C42" s="991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372"/>
      <c r="AJ42" s="372"/>
      <c r="AK42" s="372"/>
      <c r="AL42" s="372"/>
      <c r="AM42" s="372"/>
      <c r="AN42" s="372"/>
      <c r="AO42" s="372"/>
      <c r="AP42" s="372"/>
      <c r="AQ42" s="372"/>
      <c r="AR42" s="372"/>
      <c r="AS42" s="372"/>
      <c r="AT42" s="372"/>
      <c r="AU42" s="372"/>
      <c r="AV42" s="372"/>
      <c r="AW42" s="372"/>
      <c r="AX42" s="372"/>
      <c r="AY42" s="372"/>
      <c r="AZ42" s="372"/>
      <c r="BA42" s="372"/>
      <c r="BB42" s="372"/>
      <c r="BC42" s="372"/>
      <c r="BD42" s="372"/>
      <c r="BE42" s="372"/>
      <c r="BF42" s="372"/>
      <c r="BG42" s="372"/>
      <c r="BH42" s="372"/>
      <c r="BI42" s="372"/>
      <c r="BJ42" s="372"/>
      <c r="BK42" s="372"/>
      <c r="BL42" s="372"/>
      <c r="BM42" s="372"/>
      <c r="BN42" s="372"/>
      <c r="BO42" s="372"/>
      <c r="BP42" s="372"/>
      <c r="BQ42" s="372"/>
      <c r="BR42" s="372"/>
      <c r="BS42" s="372"/>
      <c r="BT42" s="372"/>
      <c r="BU42" s="372"/>
      <c r="BV42" s="372"/>
      <c r="BW42" s="372"/>
      <c r="BX42" s="372"/>
      <c r="BY42" s="372"/>
      <c r="BZ42" s="372"/>
      <c r="CA42" s="372"/>
      <c r="CB42" s="372"/>
      <c r="CC42" s="372"/>
      <c r="CD42" s="372"/>
      <c r="CE42" s="372"/>
      <c r="CF42" s="372"/>
      <c r="CG42" s="372"/>
      <c r="CH42" s="372"/>
      <c r="CI42" s="372"/>
      <c r="CJ42" s="372"/>
      <c r="CK42" s="372"/>
      <c r="CL42" s="372"/>
      <c r="CM42" s="372"/>
      <c r="CN42" s="372"/>
      <c r="CO42" s="372"/>
      <c r="CP42" s="372"/>
      <c r="CQ42" s="372"/>
      <c r="CR42" s="372"/>
      <c r="CS42" s="372"/>
      <c r="CT42" s="372"/>
      <c r="CU42" s="372"/>
      <c r="CV42" s="372"/>
      <c r="CW42" s="372"/>
      <c r="CX42" s="372"/>
      <c r="CY42" s="372"/>
      <c r="CZ42" s="372"/>
      <c r="DA42" s="372"/>
      <c r="DB42" s="372"/>
      <c r="DC42" s="372"/>
      <c r="DD42" s="372"/>
      <c r="DE42" s="372"/>
      <c r="DF42" s="372"/>
      <c r="DG42" s="372"/>
      <c r="DH42" s="372"/>
      <c r="DI42" s="372"/>
      <c r="DJ42" s="372"/>
      <c r="DK42" s="372"/>
      <c r="DL42" s="372"/>
      <c r="DM42" s="372"/>
      <c r="DN42" s="372"/>
      <c r="DO42" s="372"/>
      <c r="DP42" s="372"/>
      <c r="DQ42" s="372"/>
      <c r="DR42" s="372"/>
      <c r="DS42" s="372"/>
      <c r="DT42" s="372"/>
      <c r="DU42" s="372"/>
      <c r="DV42" s="372"/>
      <c r="DW42" s="372"/>
      <c r="DX42" s="372"/>
      <c r="DY42" s="372"/>
      <c r="DZ42" s="372"/>
      <c r="EA42" s="372"/>
      <c r="EB42" s="372"/>
      <c r="EC42" s="372"/>
      <c r="ED42" s="372"/>
      <c r="EE42" s="372"/>
      <c r="EF42" s="372"/>
      <c r="EG42" s="372"/>
      <c r="EH42" s="372"/>
      <c r="EI42" s="372"/>
      <c r="EJ42" s="372"/>
      <c r="EK42" s="372"/>
      <c r="EL42" s="372"/>
      <c r="EM42" s="372"/>
      <c r="EN42" s="372"/>
      <c r="EO42" s="372"/>
      <c r="EP42" s="372"/>
      <c r="EQ42" s="372"/>
      <c r="ER42" s="372"/>
      <c r="ES42" s="372"/>
      <c r="ET42" s="372"/>
      <c r="EU42" s="372"/>
      <c r="EV42" s="372"/>
      <c r="EW42" s="372"/>
      <c r="EX42" s="372"/>
      <c r="EY42" s="372"/>
      <c r="EZ42" s="372"/>
      <c r="FA42" s="372"/>
      <c r="FB42" s="372"/>
      <c r="FC42" s="372"/>
      <c r="FD42" s="372"/>
      <c r="FE42" s="372"/>
      <c r="FF42" s="372"/>
      <c r="FG42" s="372"/>
      <c r="FH42" s="372"/>
      <c r="FI42" s="372"/>
      <c r="FJ42" s="372"/>
      <c r="FK42" s="372"/>
      <c r="FL42" s="372"/>
      <c r="FM42" s="372"/>
      <c r="FN42" s="372"/>
      <c r="FO42" s="372"/>
      <c r="FP42" s="372"/>
      <c r="FQ42" s="372"/>
      <c r="FR42" s="372"/>
      <c r="FS42" s="372"/>
      <c r="FT42" s="372"/>
      <c r="FU42" s="372"/>
      <c r="FV42" s="372"/>
      <c r="FW42" s="372"/>
      <c r="FX42" s="372"/>
      <c r="FY42" s="372"/>
      <c r="FZ42" s="372"/>
      <c r="GA42" s="372"/>
      <c r="GB42" s="372"/>
      <c r="GC42" s="372"/>
      <c r="GD42" s="372"/>
      <c r="GE42" s="372"/>
      <c r="GF42" s="372"/>
      <c r="GG42" s="372"/>
      <c r="GH42" s="372"/>
      <c r="GI42" s="372"/>
      <c r="GJ42" s="372"/>
      <c r="GK42" s="372"/>
      <c r="GL42" s="372"/>
      <c r="GM42" s="372"/>
      <c r="GN42" s="372"/>
      <c r="GO42" s="372"/>
      <c r="GP42" s="372"/>
      <c r="GQ42" s="372"/>
      <c r="GR42" s="372"/>
      <c r="GS42" s="372"/>
      <c r="GT42" s="372"/>
      <c r="GU42" s="372"/>
      <c r="GV42" s="372"/>
      <c r="GW42" s="372"/>
      <c r="GX42" s="372"/>
      <c r="GY42" s="372"/>
      <c r="GZ42" s="372"/>
      <c r="HA42" s="372"/>
      <c r="HB42" s="372"/>
      <c r="HC42" s="372"/>
    </row>
    <row r="43" customFormat="false" ht="15.75" hidden="false" customHeight="false" outlineLevel="0" collapsed="false">
      <c r="A43" s="992"/>
      <c r="B43" s="992"/>
      <c r="C43" s="992"/>
      <c r="D43" s="992"/>
      <c r="E43" s="992"/>
      <c r="F43" s="992"/>
      <c r="G43" s="992"/>
      <c r="H43" s="992"/>
      <c r="I43" s="992"/>
      <c r="J43" s="992"/>
      <c r="K43" s="992"/>
      <c r="L43" s="992"/>
      <c r="M43" s="992"/>
      <c r="N43" s="992"/>
      <c r="O43" s="992"/>
      <c r="P43" s="992"/>
      <c r="Q43" s="992"/>
      <c r="R43" s="992"/>
      <c r="S43" s="992"/>
      <c r="T43" s="992"/>
      <c r="U43" s="992"/>
      <c r="V43" s="682"/>
      <c r="W43" s="682"/>
      <c r="X43" s="682"/>
      <c r="Y43" s="682"/>
      <c r="Z43" s="682"/>
      <c r="AA43" s="682"/>
      <c r="AB43" s="682"/>
      <c r="AC43" s="682"/>
      <c r="AD43" s="682"/>
      <c r="AE43" s="682"/>
      <c r="AF43" s="682"/>
      <c r="AG43" s="682"/>
      <c r="AH43" s="682"/>
      <c r="AI43" s="682"/>
      <c r="AJ43" s="682"/>
      <c r="AK43" s="682"/>
      <c r="AL43" s="682"/>
      <c r="AM43" s="682"/>
      <c r="AN43" s="682"/>
      <c r="AO43" s="682"/>
      <c r="AP43" s="682"/>
      <c r="AQ43" s="682"/>
      <c r="AR43" s="682"/>
      <c r="AS43" s="682"/>
      <c r="AT43" s="682"/>
      <c r="AU43" s="682"/>
      <c r="AV43" s="682"/>
      <c r="AW43" s="682"/>
      <c r="AX43" s="682"/>
      <c r="AY43" s="682"/>
      <c r="AZ43" s="682"/>
      <c r="BA43" s="682"/>
      <c r="BB43" s="682"/>
      <c r="BC43" s="682"/>
      <c r="BD43" s="682"/>
      <c r="BE43" s="682"/>
      <c r="BF43" s="682"/>
      <c r="BG43" s="682"/>
      <c r="BH43" s="682"/>
      <c r="BI43" s="682"/>
      <c r="BJ43" s="682"/>
      <c r="BK43" s="682"/>
      <c r="BL43" s="682"/>
      <c r="BM43" s="682"/>
      <c r="BN43" s="682"/>
      <c r="BO43" s="682"/>
      <c r="BP43" s="682"/>
      <c r="BQ43" s="682"/>
      <c r="BR43" s="682"/>
      <c r="BS43" s="682"/>
      <c r="BT43" s="682"/>
      <c r="BU43" s="682"/>
      <c r="BV43" s="682"/>
      <c r="BW43" s="682"/>
      <c r="BX43" s="682"/>
      <c r="BY43" s="682"/>
      <c r="BZ43" s="682"/>
      <c r="CA43" s="682"/>
      <c r="CB43" s="682"/>
      <c r="CC43" s="682"/>
      <c r="CD43" s="682"/>
      <c r="CE43" s="682"/>
      <c r="CF43" s="682"/>
      <c r="CG43" s="682"/>
      <c r="CH43" s="682"/>
      <c r="CI43" s="682"/>
      <c r="CJ43" s="682"/>
      <c r="CK43" s="682"/>
      <c r="CL43" s="682"/>
      <c r="CM43" s="682"/>
      <c r="CN43" s="682"/>
      <c r="CO43" s="682"/>
      <c r="CP43" s="682"/>
      <c r="CQ43" s="682"/>
      <c r="CR43" s="682"/>
      <c r="CS43" s="682"/>
      <c r="CT43" s="682"/>
      <c r="CU43" s="682"/>
      <c r="CV43" s="682"/>
      <c r="CW43" s="682"/>
      <c r="CX43" s="682"/>
      <c r="CY43" s="682"/>
      <c r="CZ43" s="682"/>
      <c r="DA43" s="682"/>
      <c r="DB43" s="682"/>
      <c r="DC43" s="682"/>
      <c r="DD43" s="682"/>
      <c r="DE43" s="682"/>
      <c r="DF43" s="682"/>
      <c r="DG43" s="682"/>
      <c r="DH43" s="682"/>
      <c r="DI43" s="682"/>
      <c r="DJ43" s="682"/>
      <c r="DK43" s="682"/>
      <c r="DL43" s="682"/>
      <c r="DM43" s="682"/>
      <c r="DN43" s="682"/>
      <c r="DO43" s="682"/>
      <c r="DP43" s="682"/>
      <c r="DQ43" s="682"/>
      <c r="DR43" s="682"/>
      <c r="DS43" s="682"/>
      <c r="DT43" s="682"/>
      <c r="DU43" s="682"/>
      <c r="DV43" s="682"/>
      <c r="DW43" s="682"/>
      <c r="DX43" s="682"/>
      <c r="DY43" s="682"/>
      <c r="DZ43" s="682"/>
      <c r="EA43" s="682"/>
      <c r="EB43" s="682"/>
      <c r="EC43" s="682"/>
      <c r="ED43" s="682"/>
      <c r="EE43" s="682"/>
      <c r="EF43" s="682"/>
      <c r="EG43" s="682"/>
      <c r="EH43" s="682"/>
      <c r="EI43" s="682"/>
      <c r="EJ43" s="682"/>
      <c r="EK43" s="682"/>
      <c r="EL43" s="682"/>
      <c r="EM43" s="682"/>
      <c r="EN43" s="682"/>
      <c r="EO43" s="682"/>
      <c r="EP43" s="682"/>
      <c r="EQ43" s="682"/>
      <c r="ER43" s="682"/>
      <c r="ES43" s="682"/>
      <c r="ET43" s="682"/>
      <c r="EU43" s="682"/>
      <c r="EV43" s="682"/>
      <c r="EW43" s="682"/>
      <c r="EX43" s="682"/>
      <c r="EY43" s="682"/>
      <c r="EZ43" s="682"/>
      <c r="FA43" s="682"/>
      <c r="FB43" s="682"/>
      <c r="FC43" s="682"/>
      <c r="FD43" s="682"/>
      <c r="FE43" s="682"/>
      <c r="FF43" s="682"/>
      <c r="FG43" s="682"/>
      <c r="FH43" s="682"/>
      <c r="FI43" s="682"/>
      <c r="FJ43" s="682"/>
      <c r="FK43" s="682"/>
      <c r="FL43" s="682"/>
      <c r="FM43" s="682"/>
      <c r="FN43" s="682"/>
      <c r="FO43" s="682"/>
      <c r="FP43" s="682"/>
      <c r="FQ43" s="682"/>
      <c r="FR43" s="682"/>
      <c r="FS43" s="682"/>
      <c r="FT43" s="682"/>
      <c r="FU43" s="682"/>
      <c r="FV43" s="682"/>
      <c r="FW43" s="682"/>
      <c r="FX43" s="682"/>
      <c r="FY43" s="682"/>
      <c r="FZ43" s="682"/>
      <c r="GA43" s="682"/>
      <c r="GB43" s="682"/>
      <c r="GC43" s="682"/>
      <c r="GD43" s="682"/>
      <c r="GE43" s="682"/>
      <c r="GF43" s="682"/>
      <c r="GG43" s="682"/>
      <c r="GH43" s="682"/>
      <c r="GI43" s="682"/>
      <c r="GJ43" s="682"/>
      <c r="GK43" s="682"/>
      <c r="GL43" s="682"/>
      <c r="GM43" s="682"/>
      <c r="GN43" s="682"/>
      <c r="GO43" s="682"/>
      <c r="GP43" s="682"/>
      <c r="GQ43" s="682"/>
      <c r="GR43" s="682"/>
      <c r="GS43" s="682"/>
      <c r="GT43" s="682"/>
      <c r="GU43" s="682"/>
      <c r="GV43" s="682"/>
      <c r="GW43" s="682"/>
      <c r="GX43" s="682"/>
      <c r="GY43" s="682"/>
      <c r="GZ43" s="682"/>
      <c r="HA43" s="682"/>
      <c r="HB43" s="682"/>
      <c r="HC43" s="682"/>
    </row>
    <row r="44" customFormat="false" ht="15.75" hidden="false" customHeight="false" outlineLevel="0" collapsed="false">
      <c r="A44" s="682"/>
      <c r="B44" s="682"/>
      <c r="C44" s="682"/>
      <c r="D44" s="682"/>
      <c r="E44" s="682"/>
      <c r="F44" s="682"/>
      <c r="G44" s="682"/>
      <c r="H44" s="682"/>
      <c r="I44" s="682"/>
      <c r="J44" s="682"/>
      <c r="K44" s="682"/>
      <c r="L44" s="682"/>
      <c r="M44" s="682"/>
      <c r="N44" s="682"/>
      <c r="O44" s="682"/>
      <c r="P44" s="682"/>
      <c r="Q44" s="682"/>
      <c r="R44" s="682"/>
      <c r="S44" s="682"/>
      <c r="T44" s="682"/>
      <c r="U44" s="682"/>
      <c r="V44" s="682"/>
      <c r="W44" s="682"/>
      <c r="X44" s="682"/>
      <c r="Y44" s="682"/>
      <c r="Z44" s="682"/>
      <c r="AA44" s="682"/>
      <c r="AB44" s="682"/>
      <c r="AC44" s="682"/>
      <c r="AD44" s="682"/>
      <c r="AE44" s="682"/>
      <c r="AF44" s="682"/>
      <c r="AG44" s="682"/>
      <c r="AH44" s="682"/>
      <c r="AI44" s="682"/>
      <c r="AJ44" s="682"/>
      <c r="AK44" s="682"/>
      <c r="AL44" s="682"/>
      <c r="AM44" s="682"/>
      <c r="AN44" s="682"/>
      <c r="AO44" s="682"/>
      <c r="AP44" s="682"/>
      <c r="AQ44" s="682"/>
      <c r="AR44" s="682"/>
      <c r="AS44" s="682"/>
      <c r="AT44" s="682"/>
      <c r="AU44" s="682"/>
      <c r="AV44" s="682"/>
      <c r="AW44" s="682"/>
      <c r="AX44" s="682"/>
      <c r="AY44" s="682"/>
      <c r="AZ44" s="682"/>
      <c r="BA44" s="682"/>
      <c r="BB44" s="682"/>
      <c r="BC44" s="682"/>
      <c r="BD44" s="682"/>
      <c r="BE44" s="682"/>
      <c r="BF44" s="682"/>
      <c r="BG44" s="682"/>
      <c r="BH44" s="682"/>
      <c r="BI44" s="682"/>
      <c r="BJ44" s="682"/>
      <c r="BK44" s="682"/>
      <c r="BL44" s="682"/>
      <c r="BM44" s="682"/>
      <c r="BN44" s="682"/>
      <c r="BO44" s="682"/>
      <c r="BP44" s="682"/>
      <c r="BQ44" s="682"/>
      <c r="BR44" s="682"/>
      <c r="BS44" s="682"/>
      <c r="BT44" s="682"/>
      <c r="BU44" s="682"/>
      <c r="BV44" s="682"/>
      <c r="BW44" s="682"/>
      <c r="BX44" s="682"/>
      <c r="BY44" s="682"/>
      <c r="BZ44" s="682"/>
      <c r="CA44" s="682"/>
      <c r="CB44" s="682"/>
      <c r="CC44" s="682"/>
      <c r="CD44" s="682"/>
      <c r="CE44" s="682"/>
      <c r="CF44" s="682"/>
      <c r="CG44" s="682"/>
      <c r="CH44" s="682"/>
      <c r="CI44" s="682"/>
      <c r="CJ44" s="682"/>
      <c r="CK44" s="682"/>
      <c r="CL44" s="682"/>
      <c r="CM44" s="682"/>
      <c r="CN44" s="682"/>
      <c r="CO44" s="682"/>
      <c r="CP44" s="682"/>
      <c r="CQ44" s="682"/>
      <c r="CR44" s="682"/>
      <c r="CS44" s="682"/>
      <c r="CT44" s="682"/>
      <c r="CU44" s="682"/>
      <c r="CV44" s="682"/>
      <c r="CW44" s="682"/>
      <c r="CX44" s="682"/>
      <c r="CY44" s="682"/>
      <c r="CZ44" s="682"/>
      <c r="DA44" s="682"/>
      <c r="DB44" s="682"/>
      <c r="DC44" s="682"/>
      <c r="DD44" s="682"/>
      <c r="DE44" s="682"/>
      <c r="DF44" s="682"/>
      <c r="DG44" s="682"/>
      <c r="DH44" s="682"/>
      <c r="DI44" s="682"/>
      <c r="DJ44" s="682"/>
      <c r="DK44" s="682"/>
      <c r="DL44" s="682"/>
      <c r="DM44" s="682"/>
      <c r="DN44" s="682"/>
      <c r="DO44" s="682"/>
      <c r="DP44" s="682"/>
      <c r="DQ44" s="682"/>
      <c r="DR44" s="682"/>
      <c r="DS44" s="682"/>
      <c r="DT44" s="682"/>
      <c r="DU44" s="682"/>
      <c r="DV44" s="682"/>
      <c r="DW44" s="682"/>
      <c r="DX44" s="682"/>
      <c r="DY44" s="682"/>
      <c r="DZ44" s="682"/>
      <c r="EA44" s="682"/>
      <c r="EB44" s="682"/>
      <c r="EC44" s="682"/>
      <c r="ED44" s="682"/>
      <c r="EE44" s="682"/>
      <c r="EF44" s="682"/>
      <c r="EG44" s="682"/>
      <c r="EH44" s="682"/>
      <c r="EI44" s="682"/>
      <c r="EJ44" s="682"/>
      <c r="EK44" s="682"/>
      <c r="EL44" s="682"/>
      <c r="EM44" s="682"/>
      <c r="EN44" s="682"/>
      <c r="EO44" s="682"/>
      <c r="EP44" s="682"/>
      <c r="EQ44" s="682"/>
      <c r="ER44" s="682"/>
      <c r="ES44" s="682"/>
      <c r="ET44" s="682"/>
      <c r="EU44" s="682"/>
      <c r="EV44" s="682"/>
      <c r="EW44" s="682"/>
      <c r="EX44" s="682"/>
      <c r="EY44" s="682"/>
      <c r="EZ44" s="682"/>
      <c r="FA44" s="682"/>
      <c r="FB44" s="682"/>
      <c r="FC44" s="682"/>
      <c r="FD44" s="682"/>
      <c r="FE44" s="682"/>
      <c r="FF44" s="682"/>
      <c r="FG44" s="682"/>
      <c r="FH44" s="682"/>
      <c r="FI44" s="682"/>
      <c r="FJ44" s="682"/>
      <c r="FK44" s="682"/>
      <c r="FL44" s="682"/>
      <c r="FM44" s="682"/>
      <c r="FN44" s="682"/>
      <c r="FO44" s="682"/>
      <c r="FP44" s="682"/>
      <c r="FQ44" s="682"/>
      <c r="FR44" s="682"/>
      <c r="FS44" s="682"/>
      <c r="FT44" s="682"/>
      <c r="FU44" s="682"/>
      <c r="FV44" s="682"/>
      <c r="FW44" s="682"/>
      <c r="FX44" s="682"/>
      <c r="FY44" s="682"/>
      <c r="FZ44" s="682"/>
      <c r="GA44" s="682"/>
      <c r="GB44" s="682"/>
      <c r="GC44" s="682"/>
      <c r="GD44" s="682"/>
      <c r="GE44" s="682"/>
      <c r="GF44" s="682"/>
      <c r="GG44" s="682"/>
      <c r="GH44" s="682"/>
      <c r="GI44" s="682"/>
      <c r="GJ44" s="682"/>
      <c r="GK44" s="682"/>
      <c r="GL44" s="682"/>
      <c r="GM44" s="682"/>
      <c r="GN44" s="682"/>
      <c r="GO44" s="682"/>
      <c r="GP44" s="682"/>
      <c r="GQ44" s="682"/>
      <c r="GR44" s="682"/>
      <c r="GS44" s="682"/>
      <c r="GT44" s="682"/>
      <c r="GU44" s="682"/>
      <c r="GV44" s="682"/>
      <c r="GW44" s="682"/>
      <c r="GX44" s="682"/>
      <c r="GY44" s="682"/>
      <c r="GZ44" s="682"/>
      <c r="HA44" s="682"/>
      <c r="HB44" s="682"/>
      <c r="HC44" s="682"/>
    </row>
    <row r="45" customFormat="false" ht="15.75" hidden="false" customHeight="false" outlineLevel="0" collapsed="false">
      <c r="A45" s="682"/>
      <c r="B45" s="682"/>
      <c r="C45" s="682"/>
      <c r="D45" s="682"/>
      <c r="E45" s="682"/>
      <c r="F45" s="682"/>
      <c r="G45" s="682"/>
      <c r="H45" s="682"/>
      <c r="I45" s="682"/>
      <c r="J45" s="682"/>
      <c r="K45" s="682"/>
      <c r="L45" s="682"/>
      <c r="M45" s="682"/>
      <c r="N45" s="682"/>
      <c r="O45" s="682"/>
      <c r="P45" s="682"/>
      <c r="Q45" s="682"/>
      <c r="R45" s="682"/>
      <c r="S45" s="682"/>
      <c r="T45" s="682"/>
      <c r="U45" s="682"/>
      <c r="V45" s="682"/>
      <c r="W45" s="682"/>
      <c r="X45" s="682"/>
      <c r="Y45" s="682"/>
      <c r="Z45" s="682"/>
      <c r="AA45" s="682"/>
      <c r="AB45" s="682"/>
      <c r="AC45" s="682"/>
      <c r="AD45" s="682"/>
      <c r="AE45" s="682"/>
      <c r="AF45" s="682"/>
      <c r="AG45" s="682"/>
      <c r="AH45" s="682"/>
      <c r="AI45" s="682"/>
      <c r="AJ45" s="682"/>
      <c r="AK45" s="682"/>
      <c r="AL45" s="682"/>
      <c r="AM45" s="682"/>
      <c r="AN45" s="682"/>
      <c r="AO45" s="682"/>
      <c r="AP45" s="682"/>
      <c r="AQ45" s="682"/>
      <c r="AR45" s="682"/>
      <c r="AS45" s="682"/>
      <c r="AT45" s="682"/>
      <c r="AU45" s="682"/>
      <c r="AV45" s="682"/>
      <c r="AW45" s="682"/>
      <c r="AX45" s="682"/>
      <c r="AY45" s="682"/>
      <c r="AZ45" s="682"/>
      <c r="BA45" s="682"/>
      <c r="BB45" s="682"/>
      <c r="BC45" s="682"/>
      <c r="BD45" s="682"/>
      <c r="BE45" s="682"/>
      <c r="BF45" s="682"/>
      <c r="BG45" s="682"/>
      <c r="BH45" s="682"/>
      <c r="BI45" s="682"/>
      <c r="BJ45" s="682"/>
      <c r="BK45" s="682"/>
      <c r="BL45" s="682"/>
      <c r="BM45" s="682"/>
      <c r="BN45" s="682"/>
      <c r="BO45" s="682"/>
      <c r="BP45" s="682"/>
      <c r="BQ45" s="682"/>
      <c r="BR45" s="682"/>
      <c r="BS45" s="682"/>
      <c r="BT45" s="682"/>
      <c r="BU45" s="682"/>
      <c r="BV45" s="682"/>
      <c r="BW45" s="682"/>
      <c r="BX45" s="682"/>
      <c r="BY45" s="682"/>
      <c r="BZ45" s="682"/>
      <c r="CA45" s="682"/>
      <c r="CB45" s="682"/>
      <c r="CC45" s="682"/>
      <c r="CD45" s="682"/>
      <c r="CE45" s="682"/>
      <c r="CF45" s="682"/>
      <c r="CG45" s="682"/>
      <c r="CH45" s="682"/>
      <c r="CI45" s="682"/>
      <c r="CJ45" s="682"/>
      <c r="CK45" s="682"/>
      <c r="CL45" s="682"/>
      <c r="CM45" s="682"/>
      <c r="CN45" s="682"/>
      <c r="CO45" s="682"/>
      <c r="CP45" s="682"/>
      <c r="CQ45" s="682"/>
      <c r="CR45" s="682"/>
      <c r="CS45" s="682"/>
      <c r="CT45" s="682"/>
      <c r="CU45" s="682"/>
      <c r="CV45" s="682"/>
      <c r="CW45" s="682"/>
      <c r="CX45" s="682"/>
      <c r="CY45" s="682"/>
      <c r="CZ45" s="682"/>
      <c r="DA45" s="682"/>
      <c r="DB45" s="682"/>
      <c r="DC45" s="682"/>
      <c r="DD45" s="682"/>
      <c r="DE45" s="682"/>
      <c r="DF45" s="682"/>
      <c r="DG45" s="682"/>
      <c r="DH45" s="682"/>
      <c r="DI45" s="682"/>
      <c r="DJ45" s="682"/>
      <c r="DK45" s="682"/>
      <c r="DL45" s="682"/>
      <c r="DM45" s="682"/>
      <c r="DN45" s="682"/>
      <c r="DO45" s="682"/>
      <c r="DP45" s="682"/>
      <c r="DQ45" s="682"/>
      <c r="DR45" s="682"/>
      <c r="DS45" s="682"/>
      <c r="DT45" s="682"/>
      <c r="DU45" s="682"/>
      <c r="DV45" s="682"/>
      <c r="DW45" s="682"/>
      <c r="DX45" s="682"/>
      <c r="DY45" s="682"/>
      <c r="DZ45" s="682"/>
      <c r="EA45" s="682"/>
      <c r="EB45" s="682"/>
      <c r="EC45" s="682"/>
      <c r="ED45" s="682"/>
      <c r="EE45" s="682"/>
      <c r="EF45" s="682"/>
      <c r="EG45" s="682"/>
      <c r="EH45" s="682"/>
      <c r="EI45" s="682"/>
      <c r="EJ45" s="682"/>
      <c r="EK45" s="682"/>
      <c r="EL45" s="682"/>
      <c r="EM45" s="682"/>
      <c r="EN45" s="682"/>
      <c r="EO45" s="682"/>
      <c r="EP45" s="682"/>
      <c r="EQ45" s="682"/>
      <c r="ER45" s="682"/>
      <c r="ES45" s="682"/>
      <c r="ET45" s="682"/>
      <c r="EU45" s="682"/>
      <c r="EV45" s="682"/>
      <c r="EW45" s="682"/>
      <c r="EX45" s="682"/>
      <c r="EY45" s="682"/>
      <c r="EZ45" s="682"/>
      <c r="FA45" s="682"/>
      <c r="FB45" s="682"/>
      <c r="FC45" s="682"/>
      <c r="FD45" s="682"/>
      <c r="FE45" s="682"/>
      <c r="FF45" s="682"/>
      <c r="FG45" s="682"/>
      <c r="FH45" s="682"/>
      <c r="FI45" s="682"/>
      <c r="FJ45" s="682"/>
      <c r="FK45" s="682"/>
      <c r="FL45" s="682"/>
      <c r="FM45" s="682"/>
      <c r="FN45" s="682"/>
      <c r="FO45" s="682"/>
      <c r="FP45" s="682"/>
      <c r="FQ45" s="682"/>
      <c r="FR45" s="682"/>
      <c r="FS45" s="682"/>
      <c r="FT45" s="682"/>
      <c r="FU45" s="682"/>
      <c r="FV45" s="682"/>
      <c r="FW45" s="682"/>
      <c r="FX45" s="682"/>
      <c r="FY45" s="682"/>
      <c r="FZ45" s="682"/>
      <c r="GA45" s="682"/>
      <c r="GB45" s="682"/>
      <c r="GC45" s="682"/>
      <c r="GD45" s="682"/>
      <c r="GE45" s="682"/>
      <c r="GF45" s="682"/>
      <c r="GG45" s="682"/>
      <c r="GH45" s="682"/>
      <c r="GI45" s="682"/>
      <c r="GJ45" s="682"/>
      <c r="GK45" s="682"/>
      <c r="GL45" s="682"/>
      <c r="GM45" s="682"/>
      <c r="GN45" s="682"/>
      <c r="GO45" s="682"/>
      <c r="GP45" s="682"/>
      <c r="GQ45" s="682"/>
      <c r="GR45" s="682"/>
      <c r="GS45" s="682"/>
      <c r="GT45" s="682"/>
      <c r="GU45" s="682"/>
      <c r="GV45" s="682"/>
      <c r="GW45" s="682"/>
      <c r="GX45" s="682"/>
      <c r="GY45" s="682"/>
      <c r="GZ45" s="682"/>
      <c r="HA45" s="682"/>
      <c r="HB45" s="682"/>
      <c r="HC45" s="682"/>
    </row>
    <row r="46" customFormat="false" ht="15.75" hidden="false" customHeight="false" outlineLevel="0" collapsed="false">
      <c r="A46" s="682"/>
      <c r="B46" s="682"/>
      <c r="C46" s="682"/>
      <c r="D46" s="682"/>
      <c r="E46" s="682"/>
      <c r="F46" s="682"/>
      <c r="G46" s="682"/>
      <c r="H46" s="682"/>
      <c r="I46" s="682"/>
      <c r="J46" s="682"/>
      <c r="K46" s="682"/>
      <c r="L46" s="682"/>
      <c r="M46" s="682"/>
      <c r="N46" s="682"/>
      <c r="O46" s="682"/>
      <c r="P46" s="682"/>
      <c r="Q46" s="682"/>
      <c r="R46" s="682"/>
      <c r="S46" s="682"/>
      <c r="T46" s="682"/>
      <c r="U46" s="682"/>
      <c r="V46" s="682"/>
      <c r="W46" s="682"/>
      <c r="X46" s="682"/>
      <c r="Y46" s="682"/>
      <c r="Z46" s="682"/>
      <c r="AA46" s="682"/>
      <c r="AB46" s="682"/>
      <c r="AC46" s="682"/>
      <c r="AD46" s="682"/>
      <c r="AE46" s="682"/>
      <c r="AF46" s="682"/>
      <c r="AG46" s="682"/>
      <c r="AH46" s="682"/>
      <c r="AI46" s="682"/>
      <c r="AJ46" s="682"/>
      <c r="AK46" s="682"/>
      <c r="AL46" s="682"/>
      <c r="AM46" s="682"/>
      <c r="AN46" s="682"/>
      <c r="AO46" s="682"/>
      <c r="AP46" s="682"/>
      <c r="AQ46" s="682"/>
      <c r="AR46" s="682"/>
      <c r="AS46" s="682"/>
      <c r="AT46" s="682"/>
      <c r="AU46" s="682"/>
      <c r="AV46" s="682"/>
      <c r="AW46" s="682"/>
      <c r="AX46" s="682"/>
      <c r="AY46" s="682"/>
      <c r="AZ46" s="682"/>
      <c r="BA46" s="682"/>
      <c r="BB46" s="682"/>
      <c r="BC46" s="682"/>
      <c r="BD46" s="682"/>
      <c r="BE46" s="682"/>
      <c r="BF46" s="682"/>
      <c r="BG46" s="682"/>
      <c r="BH46" s="682"/>
      <c r="BI46" s="682"/>
      <c r="BJ46" s="682"/>
      <c r="BK46" s="682"/>
      <c r="BL46" s="682"/>
      <c r="BM46" s="682"/>
      <c r="BN46" s="682"/>
      <c r="BO46" s="682"/>
      <c r="BP46" s="682"/>
      <c r="BQ46" s="682"/>
      <c r="BR46" s="682"/>
      <c r="BS46" s="682"/>
      <c r="BT46" s="682"/>
      <c r="BU46" s="682"/>
      <c r="BV46" s="682"/>
      <c r="BW46" s="682"/>
      <c r="BX46" s="682"/>
      <c r="BY46" s="682"/>
      <c r="BZ46" s="682"/>
      <c r="CA46" s="682"/>
      <c r="CB46" s="682"/>
      <c r="CC46" s="682"/>
      <c r="CD46" s="682"/>
      <c r="CE46" s="682"/>
      <c r="CF46" s="682"/>
      <c r="CG46" s="682"/>
      <c r="CH46" s="682"/>
      <c r="CI46" s="682"/>
      <c r="CJ46" s="682"/>
      <c r="CK46" s="682"/>
      <c r="CL46" s="682"/>
      <c r="CM46" s="682"/>
      <c r="CN46" s="682"/>
      <c r="CO46" s="682"/>
      <c r="CP46" s="682"/>
      <c r="CQ46" s="682"/>
      <c r="CR46" s="682"/>
      <c r="CS46" s="682"/>
      <c r="CT46" s="682"/>
      <c r="CU46" s="682"/>
      <c r="CV46" s="682"/>
      <c r="CW46" s="682"/>
      <c r="CX46" s="682"/>
      <c r="CY46" s="682"/>
      <c r="CZ46" s="682"/>
      <c r="DA46" s="682"/>
      <c r="DB46" s="682"/>
      <c r="DC46" s="682"/>
      <c r="DD46" s="682"/>
      <c r="DE46" s="682"/>
      <c r="DF46" s="682"/>
      <c r="DG46" s="682"/>
      <c r="DH46" s="682"/>
      <c r="DI46" s="682"/>
      <c r="DJ46" s="682"/>
      <c r="DK46" s="682"/>
      <c r="DL46" s="682"/>
      <c r="DM46" s="682"/>
      <c r="DN46" s="682"/>
      <c r="DO46" s="682"/>
      <c r="DP46" s="682"/>
      <c r="DQ46" s="682"/>
      <c r="DR46" s="682"/>
      <c r="DS46" s="682"/>
      <c r="DT46" s="682"/>
      <c r="DU46" s="682"/>
      <c r="DV46" s="682"/>
      <c r="DW46" s="682"/>
      <c r="DX46" s="682"/>
      <c r="DY46" s="682"/>
      <c r="DZ46" s="682"/>
      <c r="EA46" s="682"/>
      <c r="EB46" s="682"/>
      <c r="EC46" s="682"/>
      <c r="ED46" s="682"/>
      <c r="EE46" s="682"/>
      <c r="EF46" s="682"/>
      <c r="EG46" s="682"/>
      <c r="EH46" s="682"/>
      <c r="EI46" s="682"/>
      <c r="EJ46" s="682"/>
      <c r="EK46" s="682"/>
      <c r="EL46" s="682"/>
      <c r="EM46" s="682"/>
      <c r="EN46" s="682"/>
      <c r="EO46" s="682"/>
      <c r="EP46" s="682"/>
      <c r="EQ46" s="682"/>
      <c r="ER46" s="682"/>
      <c r="ES46" s="682"/>
      <c r="ET46" s="682"/>
      <c r="EU46" s="682"/>
      <c r="EV46" s="682"/>
      <c r="EW46" s="682"/>
      <c r="EX46" s="682"/>
      <c r="EY46" s="682"/>
      <c r="EZ46" s="682"/>
      <c r="FA46" s="682"/>
      <c r="FB46" s="682"/>
      <c r="FC46" s="682"/>
      <c r="FD46" s="682"/>
      <c r="FE46" s="682"/>
      <c r="FF46" s="682"/>
      <c r="FG46" s="682"/>
      <c r="FH46" s="682"/>
      <c r="FI46" s="682"/>
      <c r="FJ46" s="682"/>
      <c r="FK46" s="682"/>
      <c r="FL46" s="682"/>
      <c r="FM46" s="682"/>
      <c r="FN46" s="682"/>
      <c r="FO46" s="682"/>
      <c r="FP46" s="682"/>
      <c r="FQ46" s="682"/>
      <c r="FR46" s="682"/>
      <c r="FS46" s="682"/>
      <c r="FT46" s="682"/>
      <c r="FU46" s="682"/>
      <c r="FV46" s="682"/>
      <c r="FW46" s="682"/>
      <c r="FX46" s="682"/>
      <c r="FY46" s="682"/>
      <c r="FZ46" s="682"/>
      <c r="GA46" s="682"/>
      <c r="GB46" s="682"/>
      <c r="GC46" s="682"/>
      <c r="GD46" s="682"/>
      <c r="GE46" s="682"/>
      <c r="GF46" s="682"/>
      <c r="GG46" s="682"/>
      <c r="GH46" s="682"/>
      <c r="GI46" s="682"/>
      <c r="GJ46" s="682"/>
      <c r="GK46" s="682"/>
      <c r="GL46" s="682"/>
      <c r="GM46" s="682"/>
      <c r="GN46" s="682"/>
      <c r="GO46" s="682"/>
      <c r="GP46" s="682"/>
      <c r="GQ46" s="682"/>
      <c r="GR46" s="682"/>
      <c r="GS46" s="682"/>
      <c r="GT46" s="682"/>
      <c r="GU46" s="682"/>
      <c r="GV46" s="682"/>
      <c r="GW46" s="682"/>
      <c r="GX46" s="682"/>
      <c r="GY46" s="682"/>
      <c r="GZ46" s="682"/>
      <c r="HA46" s="682"/>
      <c r="HB46" s="682"/>
      <c r="HC46" s="682"/>
    </row>
    <row r="47" customFormat="false" ht="15.75" hidden="false" customHeight="false" outlineLevel="0" collapsed="false">
      <c r="A47" s="682"/>
      <c r="B47" s="682"/>
      <c r="C47" s="682"/>
      <c r="D47" s="682"/>
      <c r="E47" s="682"/>
      <c r="F47" s="682"/>
      <c r="G47" s="682"/>
      <c r="H47" s="682"/>
      <c r="I47" s="682"/>
      <c r="J47" s="682"/>
      <c r="K47" s="682"/>
      <c r="L47" s="682"/>
      <c r="M47" s="682"/>
      <c r="N47" s="682"/>
      <c r="O47" s="682"/>
      <c r="P47" s="682"/>
      <c r="Q47" s="682"/>
      <c r="R47" s="682"/>
      <c r="S47" s="682"/>
      <c r="T47" s="682"/>
      <c r="U47" s="682"/>
      <c r="V47" s="682"/>
      <c r="W47" s="682"/>
      <c r="X47" s="682"/>
      <c r="Y47" s="682"/>
      <c r="Z47" s="682"/>
      <c r="AA47" s="682"/>
      <c r="AB47" s="682"/>
      <c r="AC47" s="682"/>
      <c r="AD47" s="682"/>
      <c r="AE47" s="682"/>
      <c r="AF47" s="682"/>
      <c r="AG47" s="682"/>
      <c r="AH47" s="682"/>
      <c r="AI47" s="682"/>
      <c r="AJ47" s="682"/>
      <c r="AK47" s="682"/>
      <c r="AL47" s="682"/>
      <c r="AM47" s="682"/>
      <c r="AN47" s="682"/>
      <c r="AO47" s="682"/>
      <c r="AP47" s="682"/>
      <c r="AQ47" s="682"/>
      <c r="AR47" s="682"/>
      <c r="AS47" s="682"/>
      <c r="AT47" s="682"/>
      <c r="AU47" s="682"/>
      <c r="AV47" s="682"/>
      <c r="AW47" s="682"/>
      <c r="AX47" s="682"/>
      <c r="AY47" s="682"/>
      <c r="AZ47" s="682"/>
      <c r="BA47" s="682"/>
      <c r="BB47" s="682"/>
      <c r="BC47" s="682"/>
      <c r="BD47" s="682"/>
      <c r="BE47" s="682"/>
      <c r="BF47" s="682"/>
      <c r="BG47" s="682"/>
      <c r="BH47" s="682"/>
      <c r="BI47" s="682"/>
      <c r="BJ47" s="682"/>
      <c r="BK47" s="682"/>
      <c r="BL47" s="682"/>
      <c r="BM47" s="682"/>
      <c r="BN47" s="682"/>
      <c r="BO47" s="682"/>
      <c r="BP47" s="682"/>
      <c r="BQ47" s="682"/>
      <c r="BR47" s="682"/>
      <c r="BS47" s="682"/>
      <c r="BT47" s="682"/>
      <c r="BU47" s="682"/>
      <c r="BV47" s="682"/>
      <c r="BW47" s="682"/>
      <c r="BX47" s="682"/>
      <c r="BY47" s="682"/>
      <c r="BZ47" s="682"/>
      <c r="CA47" s="682"/>
      <c r="CB47" s="682"/>
      <c r="CC47" s="682"/>
      <c r="CD47" s="682"/>
      <c r="CE47" s="682"/>
      <c r="CF47" s="682"/>
      <c r="CG47" s="682"/>
      <c r="CH47" s="682"/>
      <c r="CI47" s="682"/>
      <c r="CJ47" s="682"/>
      <c r="CK47" s="682"/>
      <c r="CL47" s="682"/>
      <c r="CM47" s="682"/>
      <c r="CN47" s="682"/>
      <c r="CO47" s="682"/>
      <c r="CP47" s="682"/>
      <c r="CQ47" s="682"/>
      <c r="CR47" s="682"/>
      <c r="CS47" s="682"/>
      <c r="CT47" s="682"/>
      <c r="CU47" s="682"/>
      <c r="CV47" s="682"/>
      <c r="CW47" s="682"/>
      <c r="CX47" s="682"/>
      <c r="CY47" s="682"/>
      <c r="CZ47" s="682"/>
      <c r="DA47" s="682"/>
      <c r="DB47" s="682"/>
      <c r="DC47" s="682"/>
      <c r="DD47" s="682"/>
      <c r="DE47" s="682"/>
      <c r="DF47" s="682"/>
      <c r="DG47" s="682"/>
      <c r="DH47" s="682"/>
      <c r="DI47" s="682"/>
      <c r="DJ47" s="682"/>
      <c r="DK47" s="682"/>
      <c r="DL47" s="682"/>
      <c r="DM47" s="682"/>
      <c r="DN47" s="682"/>
      <c r="DO47" s="682"/>
      <c r="DP47" s="682"/>
      <c r="DQ47" s="682"/>
      <c r="DR47" s="682"/>
      <c r="DS47" s="682"/>
      <c r="DT47" s="682"/>
      <c r="DU47" s="682"/>
      <c r="DV47" s="682"/>
      <c r="DW47" s="682"/>
      <c r="DX47" s="682"/>
      <c r="DY47" s="682"/>
      <c r="DZ47" s="682"/>
      <c r="EA47" s="682"/>
      <c r="EB47" s="682"/>
      <c r="EC47" s="682"/>
      <c r="ED47" s="682"/>
      <c r="EE47" s="682"/>
      <c r="EF47" s="682"/>
      <c r="EG47" s="682"/>
      <c r="EH47" s="682"/>
      <c r="EI47" s="682"/>
      <c r="EJ47" s="682"/>
      <c r="EK47" s="682"/>
      <c r="EL47" s="682"/>
      <c r="EM47" s="682"/>
      <c r="EN47" s="682"/>
      <c r="EO47" s="682"/>
      <c r="EP47" s="682"/>
      <c r="EQ47" s="682"/>
      <c r="ER47" s="682"/>
      <c r="ES47" s="682"/>
      <c r="ET47" s="682"/>
      <c r="EU47" s="682"/>
      <c r="EV47" s="682"/>
      <c r="EW47" s="682"/>
      <c r="EX47" s="682"/>
      <c r="EY47" s="682"/>
      <c r="EZ47" s="682"/>
      <c r="FA47" s="682"/>
      <c r="FB47" s="682"/>
      <c r="FC47" s="682"/>
      <c r="FD47" s="682"/>
      <c r="FE47" s="682"/>
      <c r="FF47" s="682"/>
      <c r="FG47" s="682"/>
      <c r="FH47" s="682"/>
      <c r="FI47" s="682"/>
      <c r="FJ47" s="682"/>
      <c r="FK47" s="682"/>
      <c r="FL47" s="682"/>
      <c r="FM47" s="682"/>
      <c r="FN47" s="682"/>
      <c r="FO47" s="682"/>
      <c r="FP47" s="682"/>
      <c r="FQ47" s="682"/>
      <c r="FR47" s="682"/>
      <c r="FS47" s="682"/>
      <c r="FT47" s="682"/>
      <c r="FU47" s="682"/>
      <c r="FV47" s="682"/>
      <c r="FW47" s="682"/>
      <c r="FX47" s="682"/>
      <c r="FY47" s="682"/>
      <c r="FZ47" s="682"/>
      <c r="GA47" s="682"/>
      <c r="GB47" s="682"/>
      <c r="GC47" s="682"/>
      <c r="GD47" s="682"/>
      <c r="GE47" s="682"/>
      <c r="GF47" s="682"/>
      <c r="GG47" s="682"/>
      <c r="GH47" s="682"/>
      <c r="GI47" s="682"/>
      <c r="GJ47" s="682"/>
      <c r="GK47" s="682"/>
      <c r="GL47" s="682"/>
      <c r="GM47" s="682"/>
      <c r="GN47" s="682"/>
      <c r="GO47" s="682"/>
      <c r="GP47" s="682"/>
      <c r="GQ47" s="682"/>
      <c r="GR47" s="682"/>
      <c r="GS47" s="682"/>
      <c r="GT47" s="682"/>
      <c r="GU47" s="682"/>
      <c r="GV47" s="682"/>
      <c r="GW47" s="682"/>
      <c r="GX47" s="682"/>
      <c r="GY47" s="682"/>
      <c r="GZ47" s="682"/>
      <c r="HA47" s="682"/>
      <c r="HB47" s="682"/>
      <c r="HC47" s="682"/>
    </row>
    <row r="48" customFormat="false" ht="15.75" hidden="false" customHeight="false" outlineLevel="0" collapsed="false">
      <c r="A48" s="682"/>
      <c r="B48" s="682"/>
      <c r="C48" s="682"/>
      <c r="D48" s="682"/>
      <c r="E48" s="682"/>
      <c r="F48" s="682"/>
      <c r="G48" s="682"/>
      <c r="H48" s="682"/>
      <c r="I48" s="682"/>
      <c r="J48" s="682"/>
      <c r="K48" s="682"/>
      <c r="L48" s="682"/>
      <c r="M48" s="682"/>
      <c r="N48" s="682"/>
      <c r="O48" s="682"/>
      <c r="P48" s="682"/>
      <c r="Q48" s="682"/>
      <c r="R48" s="682"/>
      <c r="S48" s="682"/>
      <c r="T48" s="682"/>
      <c r="U48" s="682"/>
      <c r="V48" s="682"/>
      <c r="W48" s="682"/>
      <c r="X48" s="682"/>
      <c r="Y48" s="682"/>
      <c r="Z48" s="682"/>
      <c r="AA48" s="682"/>
      <c r="AB48" s="682"/>
      <c r="AC48" s="682"/>
      <c r="AD48" s="682"/>
      <c r="AE48" s="682"/>
      <c r="AF48" s="682"/>
      <c r="AG48" s="682"/>
      <c r="AH48" s="682"/>
      <c r="AI48" s="682"/>
      <c r="AJ48" s="682"/>
      <c r="AK48" s="682"/>
      <c r="AL48" s="682"/>
      <c r="AM48" s="682"/>
      <c r="AN48" s="682"/>
      <c r="AO48" s="682"/>
      <c r="AP48" s="682"/>
      <c r="AQ48" s="682"/>
      <c r="AR48" s="682"/>
      <c r="AS48" s="682"/>
      <c r="AT48" s="682"/>
      <c r="AU48" s="682"/>
      <c r="AV48" s="682"/>
      <c r="AW48" s="682"/>
      <c r="AX48" s="682"/>
      <c r="AY48" s="682"/>
      <c r="AZ48" s="682"/>
      <c r="BA48" s="682"/>
      <c r="BB48" s="682"/>
      <c r="BC48" s="682"/>
      <c r="BD48" s="682"/>
      <c r="BE48" s="682"/>
      <c r="BF48" s="682"/>
      <c r="BG48" s="682"/>
      <c r="BH48" s="682"/>
      <c r="BI48" s="682"/>
      <c r="BJ48" s="682"/>
      <c r="BK48" s="682"/>
      <c r="BL48" s="682"/>
      <c r="BM48" s="682"/>
      <c r="BN48" s="682"/>
      <c r="BO48" s="682"/>
      <c r="BP48" s="682"/>
      <c r="BQ48" s="682"/>
      <c r="BR48" s="682"/>
      <c r="BS48" s="682"/>
      <c r="BT48" s="682"/>
      <c r="BU48" s="682"/>
      <c r="BV48" s="682"/>
      <c r="BW48" s="682"/>
      <c r="BX48" s="682"/>
      <c r="BY48" s="682"/>
      <c r="BZ48" s="682"/>
      <c r="CA48" s="682"/>
      <c r="CB48" s="682"/>
      <c r="CC48" s="682"/>
      <c r="CD48" s="682"/>
      <c r="CE48" s="682"/>
      <c r="CF48" s="682"/>
      <c r="CG48" s="682"/>
      <c r="CH48" s="682"/>
      <c r="CI48" s="682"/>
      <c r="CJ48" s="682"/>
      <c r="CK48" s="682"/>
      <c r="CL48" s="682"/>
      <c r="CM48" s="682"/>
      <c r="CN48" s="682"/>
      <c r="CO48" s="682"/>
      <c r="CP48" s="682"/>
      <c r="CQ48" s="682"/>
      <c r="CR48" s="682"/>
      <c r="CS48" s="682"/>
      <c r="CT48" s="682"/>
      <c r="CU48" s="682"/>
      <c r="CV48" s="682"/>
      <c r="CW48" s="682"/>
      <c r="CX48" s="682"/>
      <c r="CY48" s="682"/>
      <c r="CZ48" s="682"/>
      <c r="DA48" s="682"/>
      <c r="DB48" s="682"/>
      <c r="DC48" s="682"/>
      <c r="DD48" s="682"/>
      <c r="DE48" s="682"/>
      <c r="DF48" s="682"/>
      <c r="DG48" s="682"/>
      <c r="DH48" s="682"/>
      <c r="DI48" s="682"/>
      <c r="DJ48" s="682"/>
      <c r="DK48" s="682"/>
      <c r="DL48" s="682"/>
      <c r="DM48" s="682"/>
      <c r="DN48" s="682"/>
      <c r="DO48" s="682"/>
      <c r="DP48" s="682"/>
      <c r="DQ48" s="682"/>
      <c r="DR48" s="682"/>
      <c r="DS48" s="682"/>
      <c r="DT48" s="682"/>
      <c r="DU48" s="682"/>
      <c r="DV48" s="682"/>
      <c r="DW48" s="682"/>
      <c r="DX48" s="682"/>
      <c r="DY48" s="682"/>
      <c r="DZ48" s="682"/>
      <c r="EA48" s="682"/>
      <c r="EB48" s="682"/>
      <c r="EC48" s="682"/>
      <c r="ED48" s="682"/>
      <c r="EE48" s="682"/>
      <c r="EF48" s="682"/>
      <c r="EG48" s="682"/>
      <c r="EH48" s="682"/>
      <c r="EI48" s="682"/>
      <c r="EJ48" s="682"/>
      <c r="EK48" s="682"/>
      <c r="EL48" s="682"/>
      <c r="EM48" s="682"/>
      <c r="EN48" s="682"/>
      <c r="EO48" s="682"/>
      <c r="EP48" s="682"/>
      <c r="EQ48" s="682"/>
      <c r="ER48" s="682"/>
      <c r="ES48" s="682"/>
      <c r="ET48" s="682"/>
      <c r="EU48" s="682"/>
      <c r="EV48" s="682"/>
      <c r="EW48" s="682"/>
      <c r="EX48" s="682"/>
      <c r="EY48" s="682"/>
      <c r="EZ48" s="682"/>
      <c r="FA48" s="682"/>
      <c r="FB48" s="682"/>
      <c r="FC48" s="682"/>
      <c r="FD48" s="682"/>
      <c r="FE48" s="682"/>
      <c r="FF48" s="682"/>
      <c r="FG48" s="682"/>
      <c r="FH48" s="682"/>
      <c r="FI48" s="682"/>
      <c r="FJ48" s="682"/>
      <c r="FK48" s="682"/>
      <c r="FL48" s="682"/>
      <c r="FM48" s="682"/>
      <c r="FN48" s="682"/>
      <c r="FO48" s="682"/>
      <c r="FP48" s="682"/>
      <c r="FQ48" s="682"/>
      <c r="FR48" s="682"/>
      <c r="FS48" s="682"/>
      <c r="FT48" s="682"/>
      <c r="FU48" s="682"/>
      <c r="FV48" s="682"/>
      <c r="FW48" s="682"/>
      <c r="FX48" s="682"/>
      <c r="FY48" s="682"/>
      <c r="FZ48" s="682"/>
      <c r="GA48" s="682"/>
      <c r="GB48" s="682"/>
      <c r="GC48" s="682"/>
      <c r="GD48" s="682"/>
      <c r="GE48" s="682"/>
      <c r="GF48" s="682"/>
      <c r="GG48" s="682"/>
      <c r="GH48" s="682"/>
      <c r="GI48" s="682"/>
      <c r="GJ48" s="682"/>
      <c r="GK48" s="682"/>
      <c r="GL48" s="682"/>
      <c r="GM48" s="682"/>
      <c r="GN48" s="682"/>
      <c r="GO48" s="682"/>
      <c r="GP48" s="682"/>
      <c r="GQ48" s="682"/>
      <c r="GR48" s="682"/>
      <c r="GS48" s="682"/>
      <c r="GT48" s="682"/>
      <c r="GU48" s="682"/>
      <c r="GV48" s="682"/>
      <c r="GW48" s="682"/>
      <c r="GX48" s="682"/>
      <c r="GY48" s="682"/>
      <c r="GZ48" s="682"/>
      <c r="HA48" s="682"/>
      <c r="HB48" s="682"/>
      <c r="HC48" s="682"/>
    </row>
    <row r="49" customFormat="false" ht="15.75" hidden="false" customHeight="false" outlineLevel="0" collapsed="false">
      <c r="A49" s="682"/>
      <c r="B49" s="682"/>
      <c r="C49" s="682"/>
      <c r="D49" s="682"/>
      <c r="E49" s="682"/>
      <c r="F49" s="682"/>
      <c r="G49" s="682"/>
      <c r="H49" s="682"/>
      <c r="I49" s="682"/>
      <c r="J49" s="682"/>
      <c r="K49" s="682"/>
      <c r="L49" s="682"/>
      <c r="M49" s="682"/>
      <c r="N49" s="682"/>
      <c r="O49" s="682"/>
      <c r="P49" s="682"/>
      <c r="Q49" s="682"/>
      <c r="R49" s="682"/>
      <c r="S49" s="682"/>
      <c r="T49" s="682"/>
      <c r="U49" s="682"/>
      <c r="V49" s="682"/>
      <c r="W49" s="682"/>
      <c r="X49" s="682"/>
      <c r="Y49" s="682"/>
      <c r="Z49" s="682"/>
      <c r="AA49" s="682"/>
      <c r="AB49" s="682"/>
      <c r="AC49" s="682"/>
      <c r="AD49" s="682"/>
      <c r="AE49" s="682"/>
      <c r="AF49" s="682"/>
      <c r="AG49" s="682"/>
      <c r="AH49" s="682"/>
      <c r="AI49" s="682"/>
      <c r="AJ49" s="682"/>
      <c r="AK49" s="682"/>
      <c r="AL49" s="682"/>
      <c r="AM49" s="682"/>
      <c r="AN49" s="682"/>
      <c r="AO49" s="682"/>
      <c r="AP49" s="682"/>
      <c r="AQ49" s="682"/>
      <c r="AR49" s="682"/>
      <c r="AS49" s="682"/>
      <c r="AT49" s="682"/>
      <c r="AU49" s="682"/>
      <c r="AV49" s="682"/>
      <c r="AW49" s="682"/>
      <c r="AX49" s="682"/>
      <c r="AY49" s="682"/>
      <c r="AZ49" s="682"/>
      <c r="BA49" s="682"/>
      <c r="BB49" s="682"/>
      <c r="BC49" s="682"/>
      <c r="BD49" s="682"/>
      <c r="BE49" s="682"/>
      <c r="BF49" s="682"/>
      <c r="BG49" s="682"/>
      <c r="BH49" s="682"/>
      <c r="BI49" s="682"/>
      <c r="BJ49" s="682"/>
      <c r="BK49" s="682"/>
      <c r="BL49" s="682"/>
      <c r="BM49" s="682"/>
      <c r="BN49" s="682"/>
      <c r="BO49" s="682"/>
      <c r="BP49" s="682"/>
      <c r="BQ49" s="682"/>
      <c r="BR49" s="682"/>
      <c r="BS49" s="682"/>
      <c r="BT49" s="682"/>
      <c r="BU49" s="682"/>
      <c r="BV49" s="682"/>
      <c r="BW49" s="682"/>
      <c r="BX49" s="682"/>
      <c r="BY49" s="682"/>
      <c r="BZ49" s="682"/>
      <c r="CA49" s="682"/>
      <c r="CB49" s="682"/>
      <c r="CC49" s="682"/>
      <c r="CD49" s="682"/>
      <c r="CE49" s="682"/>
      <c r="CF49" s="682"/>
      <c r="CG49" s="682"/>
      <c r="CH49" s="682"/>
      <c r="CI49" s="682"/>
      <c r="CJ49" s="682"/>
      <c r="CK49" s="682"/>
      <c r="CL49" s="682"/>
      <c r="CM49" s="682"/>
      <c r="CN49" s="682"/>
      <c r="CO49" s="682"/>
      <c r="CP49" s="682"/>
      <c r="CQ49" s="682"/>
      <c r="CR49" s="682"/>
      <c r="CS49" s="682"/>
      <c r="CT49" s="682"/>
      <c r="CU49" s="682"/>
      <c r="CV49" s="682"/>
      <c r="CW49" s="682"/>
      <c r="CX49" s="682"/>
      <c r="CY49" s="682"/>
      <c r="CZ49" s="682"/>
      <c r="DA49" s="682"/>
      <c r="DB49" s="682"/>
      <c r="DC49" s="682"/>
      <c r="DD49" s="682"/>
      <c r="DE49" s="682"/>
      <c r="DF49" s="682"/>
      <c r="DG49" s="682"/>
      <c r="DH49" s="682"/>
      <c r="DI49" s="682"/>
      <c r="DJ49" s="682"/>
      <c r="DK49" s="682"/>
      <c r="DL49" s="682"/>
      <c r="DM49" s="682"/>
      <c r="DN49" s="682"/>
      <c r="DO49" s="682"/>
      <c r="DP49" s="682"/>
      <c r="DQ49" s="682"/>
      <c r="DR49" s="682"/>
      <c r="DS49" s="682"/>
      <c r="DT49" s="682"/>
      <c r="DU49" s="682"/>
      <c r="DV49" s="682"/>
      <c r="DW49" s="682"/>
      <c r="DX49" s="682"/>
      <c r="DY49" s="682"/>
      <c r="DZ49" s="682"/>
      <c r="EA49" s="682"/>
      <c r="EB49" s="682"/>
      <c r="EC49" s="682"/>
      <c r="ED49" s="682"/>
      <c r="EE49" s="682"/>
      <c r="EF49" s="682"/>
      <c r="EG49" s="682"/>
      <c r="EH49" s="682"/>
      <c r="EI49" s="682"/>
      <c r="EJ49" s="682"/>
      <c r="EK49" s="682"/>
      <c r="EL49" s="682"/>
      <c r="EM49" s="682"/>
      <c r="EN49" s="682"/>
      <c r="EO49" s="682"/>
      <c r="EP49" s="682"/>
      <c r="EQ49" s="682"/>
      <c r="ER49" s="682"/>
      <c r="ES49" s="682"/>
      <c r="ET49" s="682"/>
      <c r="EU49" s="682"/>
      <c r="EV49" s="682"/>
      <c r="EW49" s="682"/>
      <c r="EX49" s="682"/>
      <c r="EY49" s="682"/>
      <c r="EZ49" s="682"/>
      <c r="FA49" s="682"/>
      <c r="FB49" s="682"/>
      <c r="FC49" s="682"/>
      <c r="FD49" s="682"/>
      <c r="FE49" s="682"/>
      <c r="FF49" s="682"/>
      <c r="FG49" s="682"/>
      <c r="FH49" s="682"/>
      <c r="FI49" s="682"/>
      <c r="FJ49" s="682"/>
      <c r="FK49" s="682"/>
      <c r="FL49" s="682"/>
      <c r="FM49" s="682"/>
      <c r="FN49" s="682"/>
      <c r="FO49" s="682"/>
      <c r="FP49" s="682"/>
      <c r="FQ49" s="682"/>
      <c r="FR49" s="682"/>
      <c r="FS49" s="682"/>
      <c r="FT49" s="682"/>
      <c r="FU49" s="682"/>
      <c r="FV49" s="682"/>
      <c r="FW49" s="682"/>
      <c r="FX49" s="682"/>
      <c r="FY49" s="682"/>
      <c r="FZ49" s="682"/>
      <c r="GA49" s="682"/>
      <c r="GB49" s="682"/>
      <c r="GC49" s="682"/>
      <c r="GD49" s="682"/>
      <c r="GE49" s="682"/>
      <c r="GF49" s="682"/>
      <c r="GG49" s="682"/>
      <c r="GH49" s="682"/>
      <c r="GI49" s="682"/>
      <c r="GJ49" s="682"/>
      <c r="GK49" s="682"/>
      <c r="GL49" s="682"/>
      <c r="GM49" s="682"/>
      <c r="GN49" s="682"/>
      <c r="GO49" s="682"/>
      <c r="GP49" s="682"/>
      <c r="GQ49" s="682"/>
      <c r="GR49" s="682"/>
      <c r="GS49" s="682"/>
      <c r="GT49" s="682"/>
      <c r="GU49" s="682"/>
      <c r="GV49" s="682"/>
      <c r="GW49" s="682"/>
      <c r="GX49" s="682"/>
      <c r="GY49" s="682"/>
      <c r="GZ49" s="682"/>
      <c r="HA49" s="682"/>
      <c r="HB49" s="682"/>
      <c r="HC49" s="682"/>
    </row>
    <row r="50" customFormat="false" ht="15.75" hidden="false" customHeight="false" outlineLevel="0" collapsed="false">
      <c r="A50" s="682"/>
      <c r="B50" s="682"/>
      <c r="C50" s="682"/>
      <c r="D50" s="682"/>
      <c r="E50" s="682"/>
      <c r="F50" s="682"/>
      <c r="G50" s="682"/>
      <c r="H50" s="682"/>
      <c r="I50" s="682"/>
      <c r="J50" s="682"/>
      <c r="K50" s="682"/>
      <c r="L50" s="682"/>
      <c r="M50" s="682"/>
      <c r="N50" s="682"/>
      <c r="O50" s="682"/>
      <c r="P50" s="682"/>
      <c r="Q50" s="682"/>
      <c r="R50" s="682"/>
      <c r="S50" s="682"/>
      <c r="T50" s="682"/>
      <c r="U50" s="682"/>
      <c r="V50" s="682"/>
      <c r="W50" s="682"/>
      <c r="X50" s="682"/>
      <c r="Y50" s="682"/>
      <c r="Z50" s="682"/>
      <c r="AA50" s="682"/>
      <c r="AB50" s="682"/>
      <c r="AC50" s="682"/>
      <c r="AD50" s="682"/>
      <c r="AE50" s="682"/>
      <c r="AF50" s="682"/>
      <c r="AG50" s="682"/>
      <c r="AH50" s="682"/>
      <c r="AI50" s="682"/>
      <c r="AJ50" s="682"/>
      <c r="AK50" s="682"/>
      <c r="AL50" s="682"/>
      <c r="AM50" s="682"/>
      <c r="AN50" s="682"/>
      <c r="AO50" s="682"/>
      <c r="AP50" s="682"/>
      <c r="AQ50" s="682"/>
      <c r="AR50" s="682"/>
      <c r="AS50" s="682"/>
      <c r="AT50" s="682"/>
      <c r="AU50" s="682"/>
      <c r="AV50" s="682"/>
      <c r="AW50" s="682"/>
      <c r="AX50" s="682"/>
      <c r="AY50" s="682"/>
      <c r="AZ50" s="682"/>
      <c r="BA50" s="682"/>
      <c r="BB50" s="682"/>
      <c r="BC50" s="682"/>
      <c r="BD50" s="682"/>
      <c r="BE50" s="682"/>
      <c r="BF50" s="682"/>
      <c r="BG50" s="682"/>
      <c r="BH50" s="682"/>
      <c r="BI50" s="682"/>
      <c r="BJ50" s="682"/>
      <c r="BK50" s="682"/>
      <c r="BL50" s="682"/>
      <c r="BM50" s="682"/>
      <c r="BN50" s="682"/>
      <c r="BO50" s="682"/>
      <c r="BP50" s="682"/>
      <c r="BQ50" s="682"/>
      <c r="BR50" s="682"/>
      <c r="BS50" s="682"/>
      <c r="BT50" s="682"/>
      <c r="BU50" s="682"/>
      <c r="BV50" s="682"/>
      <c r="BW50" s="682"/>
      <c r="BX50" s="682"/>
      <c r="BY50" s="682"/>
      <c r="BZ50" s="682"/>
      <c r="CA50" s="682"/>
      <c r="CB50" s="682"/>
      <c r="CC50" s="682"/>
      <c r="CD50" s="682"/>
      <c r="CE50" s="682"/>
      <c r="CF50" s="682"/>
      <c r="CG50" s="682"/>
      <c r="CH50" s="682"/>
      <c r="CI50" s="682"/>
      <c r="CJ50" s="682"/>
      <c r="CK50" s="682"/>
      <c r="CL50" s="682"/>
      <c r="CM50" s="682"/>
      <c r="CN50" s="682"/>
      <c r="CO50" s="682"/>
      <c r="CP50" s="682"/>
      <c r="CQ50" s="682"/>
      <c r="CR50" s="682"/>
      <c r="CS50" s="682"/>
      <c r="CT50" s="682"/>
      <c r="CU50" s="682"/>
      <c r="CV50" s="682"/>
      <c r="CW50" s="682"/>
      <c r="CX50" s="682"/>
      <c r="CY50" s="682"/>
      <c r="CZ50" s="682"/>
      <c r="DA50" s="682"/>
      <c r="DB50" s="682"/>
      <c r="DC50" s="682"/>
      <c r="DD50" s="682"/>
      <c r="DE50" s="682"/>
      <c r="DF50" s="682"/>
      <c r="DG50" s="682"/>
      <c r="DH50" s="682"/>
      <c r="DI50" s="682"/>
      <c r="DJ50" s="682"/>
      <c r="DK50" s="682"/>
      <c r="DL50" s="682"/>
      <c r="DM50" s="682"/>
      <c r="DN50" s="682"/>
      <c r="DO50" s="682"/>
      <c r="DP50" s="682"/>
      <c r="DQ50" s="682"/>
      <c r="DR50" s="682"/>
      <c r="DS50" s="682"/>
      <c r="DT50" s="682"/>
      <c r="DU50" s="682"/>
      <c r="DV50" s="682"/>
      <c r="DW50" s="682"/>
      <c r="DX50" s="682"/>
      <c r="DY50" s="682"/>
      <c r="DZ50" s="682"/>
      <c r="EA50" s="682"/>
      <c r="EB50" s="682"/>
      <c r="EC50" s="682"/>
      <c r="ED50" s="682"/>
      <c r="EE50" s="682"/>
      <c r="EF50" s="682"/>
      <c r="EG50" s="682"/>
      <c r="EH50" s="682"/>
      <c r="EI50" s="682"/>
      <c r="EJ50" s="682"/>
      <c r="EK50" s="682"/>
      <c r="EL50" s="682"/>
      <c r="EM50" s="682"/>
      <c r="EN50" s="682"/>
      <c r="EO50" s="682"/>
      <c r="EP50" s="682"/>
      <c r="EQ50" s="682"/>
      <c r="ER50" s="682"/>
      <c r="ES50" s="682"/>
      <c r="ET50" s="682"/>
      <c r="EU50" s="682"/>
      <c r="EV50" s="682"/>
      <c r="EW50" s="682"/>
      <c r="EX50" s="682"/>
      <c r="EY50" s="682"/>
      <c r="EZ50" s="682"/>
      <c r="FA50" s="682"/>
      <c r="FB50" s="682"/>
      <c r="FC50" s="682"/>
      <c r="FD50" s="682"/>
      <c r="FE50" s="682"/>
      <c r="FF50" s="682"/>
      <c r="FG50" s="682"/>
      <c r="FH50" s="682"/>
      <c r="FI50" s="682"/>
      <c r="FJ50" s="682"/>
      <c r="FK50" s="682"/>
      <c r="FL50" s="682"/>
      <c r="FM50" s="682"/>
      <c r="FN50" s="682"/>
      <c r="FO50" s="682"/>
      <c r="FP50" s="682"/>
      <c r="FQ50" s="682"/>
      <c r="FR50" s="682"/>
      <c r="FS50" s="682"/>
      <c r="FT50" s="682"/>
      <c r="FU50" s="682"/>
      <c r="FV50" s="682"/>
      <c r="FW50" s="682"/>
      <c r="FX50" s="682"/>
      <c r="FY50" s="682"/>
      <c r="FZ50" s="682"/>
      <c r="GA50" s="682"/>
      <c r="GB50" s="682"/>
      <c r="GC50" s="682"/>
      <c r="GD50" s="682"/>
      <c r="GE50" s="682"/>
      <c r="GF50" s="682"/>
      <c r="GG50" s="682"/>
      <c r="GH50" s="682"/>
      <c r="GI50" s="682"/>
      <c r="GJ50" s="682"/>
      <c r="GK50" s="682"/>
      <c r="GL50" s="682"/>
      <c r="GM50" s="682"/>
      <c r="GN50" s="682"/>
      <c r="GO50" s="682"/>
      <c r="GP50" s="682"/>
      <c r="GQ50" s="682"/>
      <c r="GR50" s="682"/>
      <c r="GS50" s="682"/>
      <c r="GT50" s="682"/>
      <c r="GU50" s="682"/>
      <c r="GV50" s="682"/>
      <c r="GW50" s="682"/>
      <c r="GX50" s="682"/>
      <c r="GY50" s="682"/>
      <c r="GZ50" s="682"/>
      <c r="HA50" s="682"/>
      <c r="HB50" s="682"/>
      <c r="HC50" s="682"/>
    </row>
    <row r="51" customFormat="false" ht="15.75" hidden="false" customHeight="false" outlineLevel="0" collapsed="false">
      <c r="A51" s="682"/>
      <c r="B51" s="682"/>
      <c r="C51" s="682"/>
      <c r="D51" s="682"/>
      <c r="E51" s="682"/>
      <c r="F51" s="682"/>
      <c r="G51" s="682"/>
      <c r="H51" s="682"/>
      <c r="I51" s="682"/>
      <c r="J51" s="682"/>
      <c r="K51" s="682"/>
      <c r="L51" s="682"/>
      <c r="M51" s="682"/>
      <c r="N51" s="682"/>
      <c r="O51" s="682"/>
      <c r="P51" s="682"/>
      <c r="Q51" s="682"/>
      <c r="R51" s="682"/>
      <c r="S51" s="682"/>
      <c r="T51" s="682"/>
      <c r="U51" s="682"/>
      <c r="V51" s="682"/>
      <c r="W51" s="682"/>
      <c r="X51" s="682"/>
      <c r="Y51" s="682"/>
      <c r="Z51" s="682"/>
      <c r="AA51" s="682"/>
      <c r="AB51" s="682"/>
      <c r="AC51" s="682"/>
      <c r="AD51" s="682"/>
      <c r="AE51" s="682"/>
      <c r="AF51" s="682"/>
      <c r="AG51" s="682"/>
      <c r="AH51" s="682"/>
      <c r="AI51" s="682"/>
      <c r="AJ51" s="682"/>
      <c r="AK51" s="682"/>
      <c r="AL51" s="682"/>
      <c r="AM51" s="682"/>
      <c r="AN51" s="682"/>
      <c r="AO51" s="682"/>
      <c r="AP51" s="682"/>
      <c r="AQ51" s="682"/>
      <c r="AR51" s="682"/>
      <c r="AS51" s="682"/>
      <c r="AT51" s="682"/>
      <c r="AU51" s="682"/>
      <c r="AV51" s="682"/>
      <c r="AW51" s="682"/>
      <c r="AX51" s="682"/>
      <c r="AY51" s="682"/>
      <c r="AZ51" s="682"/>
      <c r="BA51" s="682"/>
      <c r="BB51" s="682"/>
      <c r="BC51" s="682"/>
      <c r="BD51" s="682"/>
      <c r="BE51" s="682"/>
      <c r="BF51" s="682"/>
      <c r="BG51" s="682"/>
      <c r="BH51" s="682"/>
      <c r="BI51" s="682"/>
      <c r="BJ51" s="682"/>
      <c r="BK51" s="682"/>
      <c r="BL51" s="682"/>
      <c r="BM51" s="682"/>
      <c r="BN51" s="682"/>
      <c r="BO51" s="682"/>
      <c r="BP51" s="682"/>
      <c r="BQ51" s="682"/>
      <c r="BR51" s="682"/>
      <c r="BS51" s="682"/>
      <c r="BT51" s="682"/>
      <c r="BU51" s="682"/>
      <c r="BV51" s="682"/>
      <c r="BW51" s="682"/>
      <c r="BX51" s="682"/>
      <c r="BY51" s="682"/>
      <c r="BZ51" s="682"/>
      <c r="CA51" s="682"/>
      <c r="CB51" s="682"/>
      <c r="CC51" s="682"/>
      <c r="CD51" s="682"/>
      <c r="CE51" s="682"/>
      <c r="CF51" s="682"/>
      <c r="CG51" s="682"/>
      <c r="CH51" s="682"/>
      <c r="CI51" s="682"/>
      <c r="CJ51" s="682"/>
      <c r="CK51" s="682"/>
      <c r="CL51" s="682"/>
      <c r="CM51" s="682"/>
      <c r="CN51" s="682"/>
      <c r="CO51" s="682"/>
      <c r="CP51" s="682"/>
      <c r="CQ51" s="682"/>
      <c r="CR51" s="682"/>
      <c r="CS51" s="682"/>
      <c r="CT51" s="682"/>
      <c r="CU51" s="682"/>
      <c r="CV51" s="682"/>
      <c r="CW51" s="682"/>
      <c r="CX51" s="682"/>
      <c r="CY51" s="682"/>
      <c r="CZ51" s="682"/>
      <c r="DA51" s="682"/>
      <c r="DB51" s="682"/>
      <c r="DC51" s="682"/>
      <c r="DD51" s="682"/>
      <c r="DE51" s="682"/>
      <c r="DF51" s="682"/>
      <c r="DG51" s="682"/>
      <c r="DH51" s="682"/>
      <c r="DI51" s="682"/>
      <c r="DJ51" s="682"/>
      <c r="DK51" s="682"/>
      <c r="DL51" s="682"/>
      <c r="DM51" s="682"/>
      <c r="DN51" s="682"/>
      <c r="DO51" s="682"/>
      <c r="DP51" s="682"/>
      <c r="DQ51" s="682"/>
      <c r="DR51" s="682"/>
      <c r="DS51" s="682"/>
      <c r="DT51" s="682"/>
      <c r="DU51" s="682"/>
      <c r="DV51" s="682"/>
      <c r="DW51" s="682"/>
      <c r="DX51" s="682"/>
      <c r="DY51" s="682"/>
      <c r="DZ51" s="682"/>
      <c r="EA51" s="682"/>
      <c r="EB51" s="682"/>
      <c r="EC51" s="682"/>
      <c r="ED51" s="682"/>
      <c r="EE51" s="682"/>
      <c r="EF51" s="682"/>
      <c r="EG51" s="682"/>
      <c r="EH51" s="682"/>
      <c r="EI51" s="682"/>
      <c r="EJ51" s="682"/>
      <c r="EK51" s="682"/>
      <c r="EL51" s="682"/>
      <c r="EM51" s="682"/>
      <c r="EN51" s="682"/>
      <c r="EO51" s="682"/>
      <c r="EP51" s="682"/>
      <c r="EQ51" s="682"/>
      <c r="ER51" s="682"/>
      <c r="ES51" s="682"/>
      <c r="ET51" s="682"/>
      <c r="EU51" s="682"/>
      <c r="EV51" s="682"/>
      <c r="EW51" s="682"/>
      <c r="EX51" s="682"/>
      <c r="EY51" s="682"/>
      <c r="EZ51" s="682"/>
      <c r="FA51" s="682"/>
      <c r="FB51" s="682"/>
      <c r="FC51" s="682"/>
      <c r="FD51" s="682"/>
      <c r="FE51" s="682"/>
      <c r="FF51" s="682"/>
      <c r="FG51" s="682"/>
      <c r="FH51" s="682"/>
      <c r="FI51" s="682"/>
      <c r="FJ51" s="682"/>
      <c r="FK51" s="682"/>
      <c r="FL51" s="682"/>
      <c r="FM51" s="682"/>
      <c r="FN51" s="682"/>
      <c r="FO51" s="682"/>
      <c r="FP51" s="682"/>
      <c r="FQ51" s="682"/>
      <c r="FR51" s="682"/>
      <c r="FS51" s="682"/>
      <c r="FT51" s="682"/>
      <c r="FU51" s="682"/>
      <c r="FV51" s="682"/>
      <c r="FW51" s="682"/>
      <c r="FX51" s="682"/>
      <c r="FY51" s="682"/>
      <c r="FZ51" s="682"/>
      <c r="GA51" s="682"/>
      <c r="GB51" s="682"/>
      <c r="GC51" s="682"/>
      <c r="GD51" s="682"/>
      <c r="GE51" s="682"/>
      <c r="GF51" s="682"/>
      <c r="GG51" s="682"/>
      <c r="GH51" s="682"/>
      <c r="GI51" s="682"/>
      <c r="GJ51" s="682"/>
      <c r="GK51" s="682"/>
      <c r="GL51" s="682"/>
      <c r="GM51" s="682"/>
      <c r="GN51" s="682"/>
      <c r="GO51" s="682"/>
      <c r="GP51" s="682"/>
      <c r="GQ51" s="682"/>
      <c r="GR51" s="682"/>
      <c r="GS51" s="682"/>
      <c r="GT51" s="682"/>
      <c r="GU51" s="682"/>
      <c r="GV51" s="682"/>
      <c r="GW51" s="682"/>
      <c r="GX51" s="682"/>
      <c r="GY51" s="682"/>
      <c r="GZ51" s="682"/>
      <c r="HA51" s="682"/>
      <c r="HB51" s="682"/>
      <c r="HC51" s="682"/>
    </row>
    <row r="52" customFormat="false" ht="15.75" hidden="false" customHeight="false" outlineLevel="0" collapsed="false">
      <c r="A52" s="682"/>
      <c r="B52" s="682"/>
      <c r="C52" s="682"/>
      <c r="D52" s="682"/>
      <c r="E52" s="682"/>
      <c r="F52" s="682"/>
      <c r="G52" s="682"/>
      <c r="H52" s="682"/>
      <c r="I52" s="682"/>
      <c r="J52" s="682"/>
      <c r="K52" s="682"/>
      <c r="L52" s="682"/>
      <c r="M52" s="682"/>
      <c r="N52" s="682"/>
      <c r="O52" s="682"/>
      <c r="P52" s="682"/>
      <c r="Q52" s="682"/>
      <c r="R52" s="682"/>
      <c r="S52" s="682"/>
      <c r="T52" s="682"/>
      <c r="U52" s="682"/>
      <c r="V52" s="682"/>
      <c r="W52" s="682"/>
      <c r="X52" s="682"/>
      <c r="Y52" s="682"/>
      <c r="Z52" s="682"/>
      <c r="AA52" s="682"/>
      <c r="AB52" s="682"/>
      <c r="AC52" s="682"/>
      <c r="AD52" s="682"/>
      <c r="AE52" s="682"/>
      <c r="AF52" s="682"/>
      <c r="AG52" s="682"/>
      <c r="AH52" s="682"/>
      <c r="AI52" s="682"/>
      <c r="AJ52" s="682"/>
      <c r="AK52" s="682"/>
      <c r="AL52" s="682"/>
      <c r="AM52" s="682"/>
      <c r="AN52" s="682"/>
      <c r="AO52" s="682"/>
      <c r="AP52" s="682"/>
      <c r="AQ52" s="682"/>
      <c r="AR52" s="682"/>
      <c r="AS52" s="682"/>
      <c r="AT52" s="682"/>
      <c r="AU52" s="682"/>
      <c r="AV52" s="682"/>
      <c r="AW52" s="682"/>
      <c r="AX52" s="682"/>
      <c r="AY52" s="682"/>
      <c r="AZ52" s="682"/>
      <c r="BA52" s="682"/>
      <c r="BB52" s="682"/>
      <c r="BC52" s="682"/>
      <c r="BD52" s="682"/>
      <c r="BE52" s="682"/>
      <c r="BF52" s="682"/>
      <c r="BG52" s="682"/>
      <c r="BH52" s="682"/>
      <c r="BI52" s="682"/>
      <c r="BJ52" s="682"/>
      <c r="BK52" s="682"/>
      <c r="BL52" s="682"/>
      <c r="BM52" s="682"/>
      <c r="BN52" s="682"/>
      <c r="BO52" s="682"/>
      <c r="BP52" s="682"/>
      <c r="BQ52" s="682"/>
      <c r="BR52" s="682"/>
      <c r="BS52" s="682"/>
      <c r="BT52" s="682"/>
      <c r="BU52" s="682"/>
      <c r="BV52" s="682"/>
      <c r="BW52" s="682"/>
      <c r="BX52" s="682"/>
      <c r="BY52" s="682"/>
      <c r="BZ52" s="682"/>
      <c r="CA52" s="682"/>
      <c r="CB52" s="682"/>
      <c r="CC52" s="682"/>
      <c r="CD52" s="682"/>
      <c r="CE52" s="682"/>
      <c r="CF52" s="682"/>
      <c r="CG52" s="682"/>
      <c r="CH52" s="682"/>
      <c r="CI52" s="682"/>
      <c r="CJ52" s="682"/>
      <c r="CK52" s="682"/>
      <c r="CL52" s="682"/>
      <c r="CM52" s="682"/>
      <c r="CN52" s="682"/>
      <c r="CO52" s="682"/>
      <c r="CP52" s="682"/>
      <c r="CQ52" s="682"/>
      <c r="CR52" s="682"/>
      <c r="CS52" s="682"/>
      <c r="CT52" s="682"/>
      <c r="CU52" s="682"/>
      <c r="CV52" s="682"/>
      <c r="CW52" s="682"/>
      <c r="CX52" s="682"/>
      <c r="CY52" s="682"/>
      <c r="CZ52" s="682"/>
      <c r="DA52" s="682"/>
      <c r="DB52" s="682"/>
      <c r="DC52" s="682"/>
      <c r="DD52" s="682"/>
      <c r="DE52" s="682"/>
      <c r="DF52" s="682"/>
      <c r="DG52" s="682"/>
      <c r="DH52" s="682"/>
      <c r="DI52" s="682"/>
      <c r="DJ52" s="682"/>
      <c r="DK52" s="682"/>
      <c r="DL52" s="682"/>
      <c r="DM52" s="682"/>
      <c r="DN52" s="682"/>
      <c r="DO52" s="682"/>
      <c r="DP52" s="682"/>
      <c r="DQ52" s="682"/>
      <c r="DR52" s="682"/>
      <c r="DS52" s="682"/>
      <c r="DT52" s="682"/>
      <c r="DU52" s="682"/>
      <c r="DV52" s="682"/>
      <c r="DW52" s="682"/>
      <c r="DX52" s="682"/>
      <c r="DY52" s="682"/>
      <c r="DZ52" s="682"/>
      <c r="EA52" s="682"/>
      <c r="EB52" s="682"/>
      <c r="EC52" s="682"/>
      <c r="ED52" s="682"/>
      <c r="EE52" s="682"/>
      <c r="EF52" s="682"/>
      <c r="EG52" s="682"/>
      <c r="EH52" s="682"/>
      <c r="EI52" s="682"/>
      <c r="EJ52" s="682"/>
      <c r="EK52" s="682"/>
      <c r="EL52" s="682"/>
      <c r="EM52" s="682"/>
      <c r="EN52" s="682"/>
      <c r="EO52" s="682"/>
      <c r="EP52" s="682"/>
      <c r="EQ52" s="682"/>
      <c r="ER52" s="682"/>
      <c r="ES52" s="682"/>
      <c r="ET52" s="682"/>
      <c r="EU52" s="682"/>
      <c r="EV52" s="682"/>
      <c r="EW52" s="682"/>
      <c r="EX52" s="682"/>
      <c r="EY52" s="682"/>
      <c r="EZ52" s="682"/>
      <c r="FA52" s="682"/>
      <c r="FB52" s="682"/>
      <c r="FC52" s="682"/>
      <c r="FD52" s="682"/>
      <c r="FE52" s="682"/>
      <c r="FF52" s="682"/>
      <c r="FG52" s="682"/>
      <c r="FH52" s="682"/>
      <c r="FI52" s="682"/>
      <c r="FJ52" s="682"/>
      <c r="FK52" s="682"/>
      <c r="FL52" s="682"/>
      <c r="FM52" s="682"/>
      <c r="FN52" s="682"/>
      <c r="FO52" s="682"/>
      <c r="FP52" s="682"/>
      <c r="FQ52" s="682"/>
      <c r="FR52" s="682"/>
      <c r="FS52" s="682"/>
      <c r="FT52" s="682"/>
      <c r="FU52" s="682"/>
      <c r="FV52" s="682"/>
      <c r="FW52" s="682"/>
      <c r="FX52" s="682"/>
      <c r="FY52" s="682"/>
      <c r="FZ52" s="682"/>
      <c r="GA52" s="682"/>
      <c r="GB52" s="682"/>
      <c r="GC52" s="682"/>
      <c r="GD52" s="682"/>
      <c r="GE52" s="682"/>
      <c r="GF52" s="682"/>
      <c r="GG52" s="682"/>
      <c r="GH52" s="682"/>
      <c r="GI52" s="682"/>
      <c r="GJ52" s="682"/>
      <c r="GK52" s="682"/>
      <c r="GL52" s="682"/>
      <c r="GM52" s="682"/>
      <c r="GN52" s="682"/>
      <c r="GO52" s="682"/>
      <c r="GP52" s="682"/>
      <c r="GQ52" s="682"/>
      <c r="GR52" s="682"/>
      <c r="GS52" s="682"/>
      <c r="GT52" s="682"/>
      <c r="GU52" s="682"/>
      <c r="GV52" s="682"/>
      <c r="GW52" s="682"/>
      <c r="GX52" s="682"/>
      <c r="GY52" s="682"/>
      <c r="GZ52" s="682"/>
      <c r="HA52" s="682"/>
      <c r="HB52" s="682"/>
      <c r="HC52" s="682"/>
    </row>
    <row r="53" customFormat="false" ht="15.75" hidden="false" customHeight="false" outlineLevel="0" collapsed="false">
      <c r="A53" s="682"/>
      <c r="B53" s="682"/>
      <c r="C53" s="682"/>
      <c r="D53" s="682"/>
      <c r="E53" s="682"/>
      <c r="F53" s="682"/>
      <c r="G53" s="682"/>
      <c r="H53" s="682"/>
      <c r="I53" s="682"/>
      <c r="J53" s="682"/>
      <c r="K53" s="682"/>
      <c r="L53" s="682"/>
      <c r="M53" s="682"/>
      <c r="N53" s="682"/>
      <c r="O53" s="682"/>
      <c r="P53" s="682"/>
      <c r="Q53" s="682"/>
      <c r="R53" s="682"/>
      <c r="S53" s="682"/>
      <c r="T53" s="682"/>
      <c r="U53" s="682"/>
      <c r="V53" s="682"/>
      <c r="W53" s="682"/>
      <c r="X53" s="682"/>
      <c r="Y53" s="682"/>
      <c r="Z53" s="682"/>
      <c r="AA53" s="682"/>
      <c r="AB53" s="682"/>
      <c r="AC53" s="682"/>
      <c r="AD53" s="682"/>
      <c r="AE53" s="682"/>
      <c r="AF53" s="682"/>
      <c r="AG53" s="682"/>
      <c r="AH53" s="682"/>
      <c r="AI53" s="682"/>
      <c r="AJ53" s="682"/>
      <c r="AK53" s="682"/>
      <c r="AL53" s="682"/>
      <c r="AM53" s="682"/>
      <c r="AN53" s="682"/>
      <c r="AO53" s="682"/>
      <c r="AP53" s="682"/>
      <c r="AQ53" s="682"/>
      <c r="AR53" s="682"/>
      <c r="AS53" s="682"/>
      <c r="AT53" s="682"/>
      <c r="AU53" s="682"/>
      <c r="AV53" s="682"/>
      <c r="AW53" s="682"/>
      <c r="AX53" s="682"/>
      <c r="AY53" s="682"/>
      <c r="AZ53" s="682"/>
      <c r="BA53" s="682"/>
      <c r="BB53" s="682"/>
      <c r="BC53" s="682"/>
      <c r="BD53" s="682"/>
      <c r="BE53" s="682"/>
      <c r="BF53" s="682"/>
      <c r="BG53" s="682"/>
      <c r="BH53" s="682"/>
      <c r="BI53" s="682"/>
      <c r="BJ53" s="682"/>
      <c r="BK53" s="682"/>
      <c r="BL53" s="682"/>
      <c r="BM53" s="682"/>
      <c r="BN53" s="682"/>
      <c r="BO53" s="682"/>
      <c r="BP53" s="682"/>
      <c r="BQ53" s="682"/>
      <c r="BR53" s="682"/>
      <c r="BS53" s="682"/>
      <c r="BT53" s="682"/>
      <c r="BU53" s="682"/>
      <c r="BV53" s="682"/>
      <c r="BW53" s="682"/>
      <c r="BX53" s="682"/>
      <c r="BY53" s="682"/>
      <c r="BZ53" s="682"/>
      <c r="CA53" s="682"/>
      <c r="CB53" s="682"/>
      <c r="CC53" s="682"/>
      <c r="CD53" s="682"/>
      <c r="CE53" s="682"/>
      <c r="CF53" s="682"/>
      <c r="CG53" s="682"/>
      <c r="CH53" s="682"/>
      <c r="CI53" s="682"/>
      <c r="CJ53" s="682"/>
      <c r="CK53" s="682"/>
      <c r="CL53" s="682"/>
      <c r="CM53" s="682"/>
      <c r="CN53" s="682"/>
      <c r="CO53" s="682"/>
      <c r="CP53" s="682"/>
      <c r="CQ53" s="682"/>
      <c r="CR53" s="682"/>
      <c r="CS53" s="682"/>
      <c r="CT53" s="682"/>
      <c r="CU53" s="682"/>
      <c r="CV53" s="682"/>
      <c r="CW53" s="682"/>
      <c r="CX53" s="682"/>
      <c r="CY53" s="682"/>
      <c r="CZ53" s="682"/>
      <c r="DA53" s="682"/>
      <c r="DB53" s="682"/>
      <c r="DC53" s="682"/>
      <c r="DD53" s="682"/>
      <c r="DE53" s="682"/>
      <c r="DF53" s="682"/>
      <c r="DG53" s="682"/>
      <c r="DH53" s="682"/>
      <c r="DI53" s="682"/>
      <c r="DJ53" s="682"/>
      <c r="DK53" s="682"/>
      <c r="DL53" s="682"/>
      <c r="DM53" s="682"/>
      <c r="DN53" s="682"/>
      <c r="DO53" s="682"/>
      <c r="DP53" s="682"/>
      <c r="DQ53" s="682"/>
      <c r="DR53" s="682"/>
      <c r="DS53" s="682"/>
      <c r="DT53" s="682"/>
      <c r="DU53" s="682"/>
      <c r="DV53" s="682"/>
      <c r="DW53" s="682"/>
      <c r="DX53" s="682"/>
      <c r="DY53" s="682"/>
      <c r="DZ53" s="682"/>
      <c r="EA53" s="682"/>
      <c r="EB53" s="682"/>
      <c r="EC53" s="682"/>
      <c r="ED53" s="682"/>
      <c r="EE53" s="682"/>
      <c r="EF53" s="682"/>
      <c r="EG53" s="682"/>
      <c r="EH53" s="682"/>
      <c r="EI53" s="682"/>
      <c r="EJ53" s="682"/>
      <c r="EK53" s="682"/>
      <c r="EL53" s="682"/>
      <c r="EM53" s="682"/>
      <c r="EN53" s="682"/>
      <c r="EO53" s="682"/>
      <c r="EP53" s="682"/>
      <c r="EQ53" s="682"/>
      <c r="ER53" s="682"/>
      <c r="ES53" s="682"/>
      <c r="ET53" s="682"/>
      <c r="EU53" s="682"/>
      <c r="EV53" s="682"/>
      <c r="EW53" s="682"/>
      <c r="EX53" s="682"/>
      <c r="EY53" s="682"/>
      <c r="EZ53" s="682"/>
      <c r="FA53" s="682"/>
      <c r="FB53" s="682"/>
      <c r="FC53" s="682"/>
      <c r="FD53" s="682"/>
      <c r="FE53" s="682"/>
      <c r="FF53" s="682"/>
      <c r="FG53" s="682"/>
      <c r="FH53" s="682"/>
      <c r="FI53" s="682"/>
      <c r="FJ53" s="682"/>
      <c r="FK53" s="682"/>
      <c r="FL53" s="682"/>
      <c r="FM53" s="682"/>
      <c r="FN53" s="682"/>
      <c r="FO53" s="682"/>
      <c r="FP53" s="682"/>
      <c r="FQ53" s="682"/>
      <c r="FR53" s="682"/>
      <c r="FS53" s="682"/>
      <c r="FT53" s="682"/>
      <c r="FU53" s="682"/>
      <c r="FV53" s="682"/>
      <c r="FW53" s="682"/>
      <c r="FX53" s="682"/>
      <c r="FY53" s="682"/>
      <c r="FZ53" s="682"/>
      <c r="GA53" s="682"/>
      <c r="GB53" s="682"/>
      <c r="GC53" s="682"/>
      <c r="GD53" s="682"/>
      <c r="GE53" s="682"/>
      <c r="GF53" s="682"/>
      <c r="GG53" s="682"/>
      <c r="GH53" s="682"/>
      <c r="GI53" s="682"/>
      <c r="GJ53" s="682"/>
      <c r="GK53" s="682"/>
      <c r="GL53" s="682"/>
      <c r="GM53" s="682"/>
      <c r="GN53" s="682"/>
      <c r="GO53" s="682"/>
      <c r="GP53" s="682"/>
      <c r="GQ53" s="682"/>
      <c r="GR53" s="682"/>
      <c r="GS53" s="682"/>
      <c r="GT53" s="682"/>
      <c r="GU53" s="682"/>
      <c r="GV53" s="682"/>
      <c r="GW53" s="682"/>
      <c r="GX53" s="682"/>
      <c r="GY53" s="682"/>
      <c r="GZ53" s="682"/>
      <c r="HA53" s="682"/>
      <c r="HB53" s="682"/>
      <c r="HC53" s="682"/>
    </row>
    <row r="54" customFormat="false" ht="15.75" hidden="false" customHeight="false" outlineLevel="0" collapsed="false">
      <c r="A54" s="682"/>
      <c r="B54" s="682"/>
      <c r="C54" s="682"/>
      <c r="D54" s="682"/>
      <c r="E54" s="682"/>
      <c r="F54" s="682"/>
      <c r="G54" s="682"/>
      <c r="H54" s="682"/>
      <c r="I54" s="682"/>
      <c r="J54" s="682"/>
      <c r="K54" s="682"/>
      <c r="L54" s="682"/>
      <c r="M54" s="682"/>
      <c r="N54" s="682"/>
      <c r="O54" s="682"/>
      <c r="P54" s="682"/>
      <c r="Q54" s="682"/>
      <c r="R54" s="682"/>
      <c r="S54" s="682"/>
      <c r="T54" s="682"/>
      <c r="U54" s="682"/>
      <c r="V54" s="682"/>
      <c r="W54" s="682"/>
      <c r="X54" s="682"/>
      <c r="Y54" s="682"/>
      <c r="Z54" s="682"/>
      <c r="AA54" s="682"/>
      <c r="AB54" s="682"/>
      <c r="AC54" s="682"/>
      <c r="AD54" s="682"/>
      <c r="AE54" s="682"/>
      <c r="AF54" s="682"/>
      <c r="AG54" s="682"/>
      <c r="AH54" s="682"/>
      <c r="AI54" s="682"/>
      <c r="AJ54" s="682"/>
      <c r="AK54" s="682"/>
      <c r="AL54" s="682"/>
      <c r="AM54" s="682"/>
      <c r="AN54" s="682"/>
      <c r="AO54" s="682"/>
      <c r="AP54" s="682"/>
      <c r="AQ54" s="682"/>
      <c r="AR54" s="682"/>
      <c r="AS54" s="682"/>
      <c r="AT54" s="682"/>
      <c r="AU54" s="682"/>
      <c r="AV54" s="682"/>
      <c r="AW54" s="682"/>
      <c r="AX54" s="682"/>
      <c r="AY54" s="682"/>
      <c r="AZ54" s="682"/>
      <c r="BA54" s="682"/>
      <c r="BB54" s="682"/>
      <c r="BC54" s="682"/>
      <c r="BD54" s="682"/>
      <c r="BE54" s="682"/>
      <c r="BF54" s="682"/>
      <c r="BG54" s="682"/>
      <c r="BH54" s="682"/>
      <c r="BI54" s="682"/>
      <c r="BJ54" s="682"/>
      <c r="BK54" s="682"/>
      <c r="BL54" s="682"/>
      <c r="BM54" s="682"/>
      <c r="BN54" s="682"/>
      <c r="BO54" s="682"/>
      <c r="BP54" s="682"/>
      <c r="BQ54" s="682"/>
      <c r="BR54" s="682"/>
      <c r="BS54" s="682"/>
      <c r="BT54" s="682"/>
      <c r="BU54" s="682"/>
      <c r="BV54" s="682"/>
      <c r="BW54" s="682"/>
      <c r="BX54" s="682"/>
      <c r="BY54" s="682"/>
      <c r="BZ54" s="682"/>
      <c r="CA54" s="682"/>
      <c r="CB54" s="682"/>
      <c r="CC54" s="682"/>
      <c r="CD54" s="682"/>
      <c r="CE54" s="682"/>
      <c r="CF54" s="682"/>
      <c r="CG54" s="682"/>
      <c r="CH54" s="682"/>
      <c r="CI54" s="682"/>
      <c r="CJ54" s="682"/>
      <c r="CK54" s="682"/>
      <c r="CL54" s="682"/>
      <c r="CM54" s="682"/>
      <c r="CN54" s="682"/>
      <c r="CO54" s="682"/>
      <c r="CP54" s="682"/>
      <c r="CQ54" s="682"/>
      <c r="CR54" s="682"/>
      <c r="CS54" s="682"/>
      <c r="CT54" s="682"/>
      <c r="CU54" s="682"/>
      <c r="CV54" s="682"/>
      <c r="CW54" s="682"/>
      <c r="CX54" s="682"/>
      <c r="CY54" s="682"/>
      <c r="CZ54" s="682"/>
      <c r="DA54" s="682"/>
      <c r="DB54" s="682"/>
      <c r="DC54" s="682"/>
      <c r="DD54" s="682"/>
      <c r="DE54" s="682"/>
      <c r="DF54" s="682"/>
      <c r="DG54" s="682"/>
      <c r="DH54" s="682"/>
      <c r="DI54" s="682"/>
      <c r="DJ54" s="682"/>
      <c r="DK54" s="682"/>
      <c r="DL54" s="682"/>
      <c r="DM54" s="682"/>
      <c r="DN54" s="682"/>
      <c r="DO54" s="682"/>
      <c r="DP54" s="682"/>
      <c r="DQ54" s="682"/>
      <c r="DR54" s="682"/>
      <c r="DS54" s="682"/>
      <c r="DT54" s="682"/>
      <c r="DU54" s="682"/>
      <c r="DV54" s="682"/>
      <c r="DW54" s="682"/>
      <c r="DX54" s="682"/>
      <c r="DY54" s="682"/>
      <c r="DZ54" s="682"/>
      <c r="EA54" s="682"/>
      <c r="EB54" s="682"/>
      <c r="EC54" s="682"/>
      <c r="ED54" s="682"/>
      <c r="EE54" s="682"/>
      <c r="EF54" s="682"/>
      <c r="EG54" s="682"/>
      <c r="EH54" s="682"/>
      <c r="EI54" s="682"/>
      <c r="EJ54" s="682"/>
      <c r="EK54" s="682"/>
      <c r="EL54" s="682"/>
      <c r="EM54" s="682"/>
      <c r="EN54" s="682"/>
      <c r="EO54" s="682"/>
      <c r="EP54" s="682"/>
      <c r="EQ54" s="682"/>
      <c r="ER54" s="682"/>
      <c r="ES54" s="682"/>
      <c r="ET54" s="682"/>
      <c r="EU54" s="682"/>
      <c r="EV54" s="682"/>
      <c r="EW54" s="682"/>
      <c r="EX54" s="682"/>
      <c r="EY54" s="682"/>
      <c r="EZ54" s="682"/>
      <c r="FA54" s="682"/>
      <c r="FB54" s="682"/>
      <c r="FC54" s="682"/>
      <c r="FD54" s="682"/>
      <c r="FE54" s="682"/>
      <c r="FF54" s="682"/>
      <c r="FG54" s="682"/>
      <c r="FH54" s="682"/>
      <c r="FI54" s="682"/>
      <c r="FJ54" s="682"/>
      <c r="FK54" s="682"/>
      <c r="FL54" s="682"/>
      <c r="FM54" s="682"/>
      <c r="FN54" s="682"/>
      <c r="FO54" s="682"/>
      <c r="FP54" s="682"/>
      <c r="FQ54" s="682"/>
      <c r="FR54" s="682"/>
      <c r="FS54" s="682"/>
      <c r="FT54" s="682"/>
      <c r="FU54" s="682"/>
      <c r="FV54" s="682"/>
      <c r="FW54" s="682"/>
      <c r="FX54" s="682"/>
      <c r="FY54" s="682"/>
      <c r="FZ54" s="682"/>
      <c r="GA54" s="682"/>
      <c r="GB54" s="682"/>
      <c r="GC54" s="682"/>
      <c r="GD54" s="682"/>
      <c r="GE54" s="682"/>
      <c r="GF54" s="682"/>
      <c r="GG54" s="682"/>
      <c r="GH54" s="682"/>
      <c r="GI54" s="682"/>
      <c r="GJ54" s="682"/>
      <c r="GK54" s="682"/>
      <c r="GL54" s="682"/>
      <c r="GM54" s="682"/>
      <c r="GN54" s="682"/>
      <c r="GO54" s="682"/>
      <c r="GP54" s="682"/>
      <c r="GQ54" s="682"/>
      <c r="GR54" s="682"/>
      <c r="GS54" s="682"/>
      <c r="GT54" s="682"/>
      <c r="GU54" s="682"/>
      <c r="GV54" s="682"/>
      <c r="GW54" s="682"/>
      <c r="GX54" s="682"/>
      <c r="GY54" s="682"/>
      <c r="GZ54" s="682"/>
      <c r="HA54" s="682"/>
      <c r="HB54" s="682"/>
      <c r="HC54" s="682"/>
    </row>
    <row r="55" customFormat="false" ht="15.75" hidden="false" customHeight="false" outlineLevel="0" collapsed="false">
      <c r="A55" s="682"/>
      <c r="B55" s="682"/>
      <c r="C55" s="682"/>
      <c r="D55" s="682"/>
      <c r="E55" s="682"/>
      <c r="F55" s="682"/>
      <c r="G55" s="682"/>
      <c r="H55" s="682"/>
      <c r="I55" s="682"/>
      <c r="J55" s="682"/>
      <c r="K55" s="682"/>
      <c r="L55" s="682"/>
      <c r="M55" s="682"/>
      <c r="N55" s="682"/>
      <c r="O55" s="682"/>
      <c r="P55" s="682"/>
      <c r="Q55" s="682"/>
      <c r="R55" s="682"/>
      <c r="S55" s="682"/>
      <c r="T55" s="682"/>
      <c r="U55" s="682"/>
      <c r="V55" s="682"/>
      <c r="W55" s="682"/>
      <c r="X55" s="682"/>
      <c r="Y55" s="682"/>
      <c r="Z55" s="682"/>
      <c r="AA55" s="682"/>
      <c r="AB55" s="682"/>
      <c r="AC55" s="682"/>
      <c r="AD55" s="682"/>
      <c r="AE55" s="682"/>
      <c r="AF55" s="682"/>
      <c r="AG55" s="682"/>
      <c r="AH55" s="682"/>
      <c r="AI55" s="682"/>
      <c r="AJ55" s="682"/>
      <c r="AK55" s="682"/>
      <c r="AL55" s="682"/>
      <c r="AM55" s="682"/>
      <c r="AN55" s="682"/>
      <c r="AO55" s="682"/>
      <c r="AP55" s="682"/>
      <c r="AQ55" s="682"/>
      <c r="AR55" s="682"/>
      <c r="AS55" s="682"/>
      <c r="AT55" s="682"/>
      <c r="AU55" s="682"/>
      <c r="AV55" s="682"/>
      <c r="AW55" s="682"/>
      <c r="AX55" s="682"/>
      <c r="AY55" s="682"/>
      <c r="AZ55" s="682"/>
      <c r="BA55" s="682"/>
      <c r="BB55" s="682"/>
      <c r="BC55" s="682"/>
      <c r="BD55" s="682"/>
      <c r="BE55" s="682"/>
      <c r="BF55" s="682"/>
      <c r="BG55" s="682"/>
      <c r="BH55" s="682"/>
      <c r="BI55" s="682"/>
      <c r="BJ55" s="682"/>
      <c r="BK55" s="682"/>
      <c r="BL55" s="682"/>
      <c r="BM55" s="682"/>
      <c r="BN55" s="682"/>
      <c r="BO55" s="682"/>
      <c r="BP55" s="682"/>
      <c r="BQ55" s="682"/>
      <c r="BR55" s="682"/>
      <c r="BS55" s="682"/>
      <c r="BT55" s="682"/>
      <c r="BU55" s="682"/>
      <c r="BV55" s="682"/>
      <c r="BW55" s="682"/>
      <c r="BX55" s="682"/>
      <c r="BY55" s="682"/>
      <c r="BZ55" s="682"/>
      <c r="CA55" s="682"/>
      <c r="CB55" s="682"/>
      <c r="CC55" s="682"/>
      <c r="CD55" s="682"/>
      <c r="CE55" s="682"/>
      <c r="CF55" s="682"/>
      <c r="CG55" s="682"/>
      <c r="CH55" s="682"/>
      <c r="CI55" s="682"/>
      <c r="CJ55" s="682"/>
      <c r="CK55" s="682"/>
      <c r="CL55" s="682"/>
      <c r="CM55" s="682"/>
      <c r="CN55" s="682"/>
      <c r="CO55" s="682"/>
      <c r="CP55" s="682"/>
      <c r="CQ55" s="682"/>
      <c r="CR55" s="682"/>
      <c r="CS55" s="682"/>
      <c r="CT55" s="682"/>
      <c r="CU55" s="682"/>
      <c r="CV55" s="682"/>
      <c r="CW55" s="682"/>
      <c r="CX55" s="682"/>
      <c r="CY55" s="682"/>
      <c r="CZ55" s="682"/>
      <c r="DA55" s="682"/>
      <c r="DB55" s="682"/>
      <c r="DC55" s="682"/>
      <c r="DD55" s="682"/>
      <c r="DE55" s="682"/>
      <c r="DF55" s="682"/>
      <c r="DG55" s="682"/>
      <c r="DH55" s="682"/>
      <c r="DI55" s="682"/>
      <c r="DJ55" s="682"/>
      <c r="DK55" s="682"/>
      <c r="DL55" s="682"/>
      <c r="DM55" s="682"/>
      <c r="DN55" s="682"/>
      <c r="DO55" s="682"/>
      <c r="DP55" s="682"/>
      <c r="DQ55" s="682"/>
      <c r="DR55" s="682"/>
      <c r="DS55" s="682"/>
      <c r="DT55" s="682"/>
      <c r="DU55" s="682"/>
      <c r="DV55" s="682"/>
      <c r="DW55" s="682"/>
      <c r="DX55" s="682"/>
      <c r="DY55" s="682"/>
      <c r="DZ55" s="682"/>
      <c r="EA55" s="682"/>
      <c r="EB55" s="682"/>
      <c r="EC55" s="682"/>
      <c r="ED55" s="682"/>
      <c r="EE55" s="682"/>
      <c r="EF55" s="682"/>
      <c r="EG55" s="682"/>
      <c r="EH55" s="682"/>
      <c r="EI55" s="682"/>
      <c r="EJ55" s="682"/>
      <c r="EK55" s="682"/>
      <c r="EL55" s="682"/>
      <c r="EM55" s="682"/>
      <c r="EN55" s="682"/>
      <c r="EO55" s="682"/>
      <c r="EP55" s="682"/>
      <c r="EQ55" s="682"/>
      <c r="ER55" s="682"/>
      <c r="ES55" s="682"/>
      <c r="ET55" s="682"/>
      <c r="EU55" s="682"/>
      <c r="EV55" s="682"/>
      <c r="EW55" s="682"/>
      <c r="EX55" s="682"/>
      <c r="EY55" s="682"/>
      <c r="EZ55" s="682"/>
      <c r="FA55" s="682"/>
      <c r="FB55" s="682"/>
      <c r="FC55" s="682"/>
      <c r="FD55" s="682"/>
      <c r="FE55" s="682"/>
      <c r="FF55" s="682"/>
      <c r="FG55" s="682"/>
      <c r="FH55" s="682"/>
      <c r="FI55" s="682"/>
      <c r="FJ55" s="682"/>
      <c r="FK55" s="682"/>
      <c r="FL55" s="682"/>
      <c r="FM55" s="682"/>
      <c r="FN55" s="682"/>
      <c r="FO55" s="682"/>
      <c r="FP55" s="682"/>
      <c r="FQ55" s="682"/>
      <c r="FR55" s="682"/>
      <c r="FS55" s="682"/>
      <c r="FT55" s="682"/>
      <c r="FU55" s="682"/>
      <c r="FV55" s="682"/>
      <c r="FW55" s="682"/>
      <c r="FX55" s="682"/>
      <c r="FY55" s="682"/>
      <c r="FZ55" s="682"/>
      <c r="GA55" s="682"/>
      <c r="GB55" s="682"/>
      <c r="GC55" s="682"/>
      <c r="GD55" s="682"/>
      <c r="GE55" s="682"/>
      <c r="GF55" s="682"/>
      <c r="GG55" s="682"/>
      <c r="GH55" s="682"/>
      <c r="GI55" s="682"/>
      <c r="GJ55" s="682"/>
      <c r="GK55" s="682"/>
      <c r="GL55" s="682"/>
      <c r="GM55" s="682"/>
      <c r="GN55" s="682"/>
      <c r="GO55" s="682"/>
      <c r="GP55" s="682"/>
      <c r="GQ55" s="682"/>
      <c r="GR55" s="682"/>
      <c r="GS55" s="682"/>
      <c r="GT55" s="682"/>
      <c r="GU55" s="682"/>
      <c r="GV55" s="682"/>
      <c r="GW55" s="682"/>
      <c r="GX55" s="682"/>
      <c r="GY55" s="682"/>
      <c r="GZ55" s="682"/>
      <c r="HA55" s="682"/>
      <c r="HB55" s="682"/>
      <c r="HC55" s="682"/>
    </row>
    <row r="56" customFormat="false" ht="15.75" hidden="false" customHeight="false" outlineLevel="0" collapsed="false">
      <c r="A56" s="682"/>
      <c r="B56" s="682"/>
      <c r="C56" s="682"/>
      <c r="D56" s="682"/>
      <c r="E56" s="682"/>
      <c r="F56" s="682"/>
      <c r="G56" s="682"/>
      <c r="H56" s="682"/>
      <c r="I56" s="682"/>
      <c r="J56" s="682"/>
      <c r="K56" s="682"/>
      <c r="L56" s="682"/>
      <c r="M56" s="682"/>
      <c r="N56" s="682"/>
      <c r="O56" s="682"/>
      <c r="P56" s="682"/>
      <c r="Q56" s="682"/>
      <c r="R56" s="682"/>
      <c r="S56" s="682"/>
      <c r="T56" s="682"/>
      <c r="U56" s="682"/>
      <c r="V56" s="682"/>
      <c r="W56" s="682"/>
      <c r="X56" s="682"/>
      <c r="Y56" s="682"/>
      <c r="Z56" s="682"/>
      <c r="AA56" s="682"/>
      <c r="AB56" s="682"/>
      <c r="AC56" s="682"/>
      <c r="AD56" s="682"/>
      <c r="AE56" s="682"/>
      <c r="AF56" s="682"/>
      <c r="AG56" s="682"/>
      <c r="AH56" s="682"/>
      <c r="AI56" s="682"/>
      <c r="AJ56" s="682"/>
      <c r="AK56" s="682"/>
      <c r="AL56" s="682"/>
      <c r="AM56" s="682"/>
      <c r="AN56" s="682"/>
      <c r="AO56" s="682"/>
      <c r="AP56" s="682"/>
      <c r="AQ56" s="682"/>
      <c r="AR56" s="682"/>
      <c r="AS56" s="682"/>
      <c r="AT56" s="682"/>
      <c r="AU56" s="682"/>
      <c r="AV56" s="682"/>
      <c r="AW56" s="682"/>
      <c r="AX56" s="682"/>
      <c r="AY56" s="682"/>
      <c r="AZ56" s="682"/>
      <c r="BA56" s="682"/>
      <c r="BB56" s="682"/>
      <c r="BC56" s="682"/>
      <c r="BD56" s="682"/>
      <c r="BE56" s="682"/>
      <c r="BF56" s="682"/>
      <c r="BG56" s="682"/>
      <c r="BH56" s="682"/>
      <c r="BI56" s="682"/>
      <c r="BJ56" s="682"/>
      <c r="BK56" s="682"/>
      <c r="BL56" s="682"/>
      <c r="BM56" s="682"/>
      <c r="BN56" s="682"/>
      <c r="BO56" s="682"/>
      <c r="BP56" s="682"/>
      <c r="BQ56" s="682"/>
      <c r="BR56" s="682"/>
      <c r="BS56" s="682"/>
      <c r="BT56" s="682"/>
      <c r="BU56" s="682"/>
      <c r="BV56" s="682"/>
      <c r="BW56" s="682"/>
      <c r="BX56" s="682"/>
      <c r="BY56" s="682"/>
      <c r="BZ56" s="682"/>
      <c r="CA56" s="682"/>
      <c r="CB56" s="682"/>
      <c r="CC56" s="682"/>
      <c r="CD56" s="682"/>
      <c r="CE56" s="682"/>
      <c r="CF56" s="682"/>
      <c r="CG56" s="682"/>
      <c r="CH56" s="682"/>
      <c r="CI56" s="682"/>
      <c r="CJ56" s="682"/>
      <c r="CK56" s="682"/>
      <c r="CL56" s="682"/>
      <c r="CM56" s="682"/>
      <c r="CN56" s="682"/>
      <c r="CO56" s="682"/>
      <c r="CP56" s="682"/>
      <c r="CQ56" s="682"/>
      <c r="CR56" s="682"/>
      <c r="CS56" s="682"/>
      <c r="CT56" s="682"/>
      <c r="CU56" s="682"/>
      <c r="CV56" s="682"/>
      <c r="CW56" s="682"/>
      <c r="CX56" s="682"/>
      <c r="CY56" s="682"/>
      <c r="CZ56" s="682"/>
      <c r="DA56" s="682"/>
      <c r="DB56" s="682"/>
      <c r="DC56" s="682"/>
      <c r="DD56" s="682"/>
      <c r="DE56" s="682"/>
      <c r="DF56" s="682"/>
      <c r="DG56" s="682"/>
      <c r="DH56" s="682"/>
      <c r="DI56" s="682"/>
      <c r="DJ56" s="682"/>
      <c r="DK56" s="682"/>
      <c r="DL56" s="682"/>
      <c r="DM56" s="682"/>
      <c r="DN56" s="682"/>
      <c r="DO56" s="682"/>
      <c r="DP56" s="682"/>
      <c r="DQ56" s="682"/>
      <c r="DR56" s="682"/>
      <c r="DS56" s="682"/>
      <c r="DT56" s="682"/>
      <c r="DU56" s="682"/>
      <c r="DV56" s="682"/>
      <c r="DW56" s="682"/>
      <c r="DX56" s="682"/>
      <c r="DY56" s="682"/>
      <c r="DZ56" s="682"/>
      <c r="EA56" s="682"/>
      <c r="EB56" s="682"/>
      <c r="EC56" s="682"/>
      <c r="ED56" s="682"/>
      <c r="EE56" s="682"/>
      <c r="EF56" s="682"/>
      <c r="EG56" s="682"/>
      <c r="EH56" s="682"/>
      <c r="EI56" s="682"/>
      <c r="EJ56" s="682"/>
      <c r="EK56" s="682"/>
      <c r="EL56" s="682"/>
      <c r="EM56" s="682"/>
      <c r="EN56" s="682"/>
      <c r="EO56" s="682"/>
      <c r="EP56" s="682"/>
      <c r="EQ56" s="682"/>
      <c r="ER56" s="682"/>
      <c r="ES56" s="682"/>
      <c r="ET56" s="682"/>
      <c r="EU56" s="682"/>
      <c r="EV56" s="682"/>
      <c r="EW56" s="682"/>
      <c r="EX56" s="682"/>
      <c r="EY56" s="682"/>
      <c r="EZ56" s="682"/>
      <c r="FA56" s="682"/>
      <c r="FB56" s="682"/>
      <c r="FC56" s="682"/>
      <c r="FD56" s="682"/>
      <c r="FE56" s="682"/>
      <c r="FF56" s="682"/>
      <c r="FG56" s="682"/>
      <c r="FH56" s="682"/>
      <c r="FI56" s="682"/>
      <c r="FJ56" s="682"/>
      <c r="FK56" s="682"/>
      <c r="FL56" s="682"/>
      <c r="FM56" s="682"/>
      <c r="FN56" s="682"/>
      <c r="FO56" s="682"/>
      <c r="FP56" s="682"/>
      <c r="FQ56" s="682"/>
      <c r="FR56" s="682"/>
      <c r="FS56" s="682"/>
      <c r="FT56" s="682"/>
      <c r="FU56" s="682"/>
      <c r="FV56" s="682"/>
      <c r="FW56" s="682"/>
      <c r="FX56" s="682"/>
      <c r="FY56" s="682"/>
      <c r="FZ56" s="682"/>
      <c r="GA56" s="682"/>
      <c r="GB56" s="682"/>
      <c r="GC56" s="682"/>
      <c r="GD56" s="682"/>
      <c r="GE56" s="682"/>
      <c r="GF56" s="682"/>
      <c r="GG56" s="682"/>
      <c r="GH56" s="682"/>
      <c r="GI56" s="682"/>
      <c r="GJ56" s="682"/>
      <c r="GK56" s="682"/>
      <c r="GL56" s="682"/>
      <c r="GM56" s="682"/>
      <c r="GN56" s="682"/>
      <c r="GO56" s="682"/>
      <c r="GP56" s="682"/>
      <c r="GQ56" s="682"/>
      <c r="GR56" s="682"/>
      <c r="GS56" s="682"/>
      <c r="GT56" s="682"/>
      <c r="GU56" s="682"/>
      <c r="GV56" s="682"/>
      <c r="GW56" s="682"/>
      <c r="GX56" s="682"/>
      <c r="GY56" s="682"/>
      <c r="GZ56" s="682"/>
      <c r="HA56" s="682"/>
      <c r="HB56" s="682"/>
      <c r="HC56" s="682"/>
    </row>
    <row r="57" customFormat="false" ht="15.75" hidden="false" customHeight="false" outlineLevel="0" collapsed="false">
      <c r="A57" s="682"/>
      <c r="B57" s="682"/>
      <c r="C57" s="682"/>
      <c r="D57" s="682"/>
      <c r="E57" s="682"/>
      <c r="F57" s="682"/>
      <c r="G57" s="682"/>
      <c r="H57" s="682"/>
      <c r="I57" s="682"/>
      <c r="J57" s="682"/>
      <c r="K57" s="682"/>
      <c r="L57" s="682"/>
      <c r="M57" s="682"/>
      <c r="N57" s="682"/>
      <c r="O57" s="682"/>
      <c r="P57" s="682"/>
      <c r="Q57" s="682"/>
      <c r="R57" s="682"/>
      <c r="S57" s="682"/>
      <c r="T57" s="682"/>
      <c r="U57" s="682"/>
      <c r="V57" s="682"/>
      <c r="W57" s="682"/>
      <c r="X57" s="682"/>
      <c r="Y57" s="682"/>
      <c r="Z57" s="682"/>
      <c r="AA57" s="682"/>
      <c r="AB57" s="682"/>
      <c r="AC57" s="682"/>
      <c r="AD57" s="682"/>
      <c r="AE57" s="682"/>
      <c r="AF57" s="682"/>
      <c r="AG57" s="682"/>
      <c r="AH57" s="682"/>
      <c r="AI57" s="682"/>
      <c r="AJ57" s="682"/>
      <c r="AK57" s="682"/>
      <c r="AL57" s="682"/>
      <c r="AM57" s="682"/>
      <c r="AN57" s="682"/>
      <c r="AO57" s="682"/>
      <c r="AP57" s="682"/>
      <c r="AQ57" s="682"/>
      <c r="AR57" s="682"/>
      <c r="AS57" s="682"/>
      <c r="AT57" s="682"/>
      <c r="AU57" s="682"/>
      <c r="AV57" s="682"/>
      <c r="AW57" s="682"/>
      <c r="AX57" s="682"/>
      <c r="AY57" s="682"/>
      <c r="AZ57" s="682"/>
      <c r="BA57" s="682"/>
      <c r="BB57" s="682"/>
      <c r="BC57" s="682"/>
      <c r="BD57" s="682"/>
      <c r="BE57" s="682"/>
      <c r="BF57" s="682"/>
      <c r="BG57" s="682"/>
      <c r="BH57" s="682"/>
      <c r="BI57" s="682"/>
      <c r="BJ57" s="682"/>
      <c r="BK57" s="682"/>
      <c r="BL57" s="682"/>
      <c r="BM57" s="682"/>
      <c r="BN57" s="682"/>
      <c r="BO57" s="682"/>
      <c r="BP57" s="682"/>
      <c r="BQ57" s="682"/>
      <c r="BR57" s="682"/>
      <c r="BS57" s="682"/>
      <c r="BT57" s="682"/>
      <c r="BU57" s="682"/>
      <c r="BV57" s="682"/>
      <c r="BW57" s="682"/>
      <c r="BX57" s="682"/>
      <c r="BY57" s="682"/>
      <c r="BZ57" s="682"/>
      <c r="CA57" s="682"/>
      <c r="CB57" s="682"/>
      <c r="CC57" s="682"/>
      <c r="CD57" s="682"/>
      <c r="CE57" s="682"/>
      <c r="CF57" s="682"/>
      <c r="CG57" s="682"/>
      <c r="CH57" s="682"/>
      <c r="CI57" s="682"/>
      <c r="CJ57" s="682"/>
      <c r="CK57" s="682"/>
      <c r="CL57" s="682"/>
      <c r="CM57" s="682"/>
      <c r="CN57" s="682"/>
      <c r="CO57" s="682"/>
      <c r="CP57" s="682"/>
      <c r="CQ57" s="682"/>
      <c r="CR57" s="682"/>
      <c r="CS57" s="682"/>
      <c r="CT57" s="682"/>
      <c r="CU57" s="682"/>
      <c r="CV57" s="682"/>
      <c r="CW57" s="682"/>
      <c r="CX57" s="682"/>
      <c r="CY57" s="682"/>
      <c r="CZ57" s="682"/>
      <c r="DA57" s="682"/>
      <c r="DB57" s="682"/>
      <c r="DC57" s="682"/>
      <c r="DD57" s="682"/>
      <c r="DE57" s="682"/>
      <c r="DF57" s="682"/>
      <c r="DG57" s="682"/>
      <c r="DH57" s="682"/>
      <c r="DI57" s="682"/>
      <c r="DJ57" s="682"/>
      <c r="DK57" s="682"/>
      <c r="DL57" s="682"/>
      <c r="DM57" s="682"/>
      <c r="DN57" s="682"/>
      <c r="DO57" s="682"/>
      <c r="DP57" s="682"/>
      <c r="DQ57" s="682"/>
      <c r="DR57" s="682"/>
      <c r="DS57" s="682"/>
      <c r="DT57" s="682"/>
      <c r="DU57" s="682"/>
      <c r="DV57" s="682"/>
      <c r="DW57" s="682"/>
      <c r="DX57" s="682"/>
      <c r="DY57" s="682"/>
      <c r="DZ57" s="682"/>
      <c r="EA57" s="682"/>
      <c r="EB57" s="682"/>
      <c r="EC57" s="682"/>
      <c r="ED57" s="682"/>
      <c r="EE57" s="682"/>
      <c r="EF57" s="682"/>
      <c r="EG57" s="682"/>
      <c r="EH57" s="682"/>
      <c r="EI57" s="682"/>
      <c r="EJ57" s="682"/>
      <c r="EK57" s="682"/>
      <c r="EL57" s="682"/>
      <c r="EM57" s="682"/>
      <c r="EN57" s="682"/>
      <c r="EO57" s="682"/>
      <c r="EP57" s="682"/>
      <c r="EQ57" s="682"/>
      <c r="ER57" s="682"/>
      <c r="ES57" s="682"/>
      <c r="ET57" s="682"/>
      <c r="EU57" s="682"/>
      <c r="EV57" s="682"/>
      <c r="EW57" s="682"/>
      <c r="EX57" s="682"/>
      <c r="EY57" s="682"/>
      <c r="EZ57" s="682"/>
      <c r="FA57" s="682"/>
      <c r="FB57" s="682"/>
      <c r="FC57" s="682"/>
      <c r="FD57" s="682"/>
      <c r="FE57" s="682"/>
      <c r="FF57" s="682"/>
      <c r="FG57" s="682"/>
      <c r="FH57" s="682"/>
      <c r="FI57" s="682"/>
      <c r="FJ57" s="682"/>
      <c r="FK57" s="682"/>
      <c r="FL57" s="682"/>
      <c r="FM57" s="682"/>
      <c r="FN57" s="682"/>
      <c r="FO57" s="682"/>
      <c r="FP57" s="682"/>
      <c r="FQ57" s="682"/>
      <c r="FR57" s="682"/>
      <c r="FS57" s="682"/>
      <c r="FT57" s="682"/>
      <c r="FU57" s="682"/>
      <c r="FV57" s="682"/>
      <c r="FW57" s="682"/>
      <c r="FX57" s="682"/>
      <c r="FY57" s="682"/>
      <c r="FZ57" s="682"/>
      <c r="GA57" s="682"/>
      <c r="GB57" s="682"/>
      <c r="GC57" s="682"/>
      <c r="GD57" s="682"/>
      <c r="GE57" s="682"/>
      <c r="GF57" s="682"/>
      <c r="GG57" s="682"/>
      <c r="GH57" s="682"/>
      <c r="GI57" s="682"/>
      <c r="GJ57" s="682"/>
      <c r="GK57" s="682"/>
      <c r="GL57" s="682"/>
      <c r="GM57" s="682"/>
      <c r="GN57" s="682"/>
      <c r="GO57" s="682"/>
      <c r="GP57" s="682"/>
      <c r="GQ57" s="682"/>
      <c r="GR57" s="682"/>
      <c r="GS57" s="682"/>
      <c r="GT57" s="682"/>
      <c r="GU57" s="682"/>
      <c r="GV57" s="682"/>
      <c r="GW57" s="682"/>
      <c r="GX57" s="682"/>
      <c r="GY57" s="682"/>
      <c r="GZ57" s="682"/>
      <c r="HA57" s="682"/>
      <c r="HB57" s="682"/>
      <c r="HC57" s="682"/>
    </row>
    <row r="58" customFormat="false" ht="15.75" hidden="false" customHeight="false" outlineLevel="0" collapsed="false">
      <c r="A58" s="682"/>
      <c r="B58" s="682"/>
      <c r="C58" s="682"/>
      <c r="D58" s="682"/>
      <c r="E58" s="682"/>
      <c r="F58" s="682"/>
      <c r="G58" s="682"/>
      <c r="H58" s="682"/>
      <c r="I58" s="682"/>
      <c r="J58" s="682"/>
      <c r="K58" s="682"/>
      <c r="L58" s="682"/>
      <c r="M58" s="682"/>
      <c r="N58" s="682"/>
      <c r="O58" s="682"/>
      <c r="P58" s="682"/>
      <c r="Q58" s="682"/>
      <c r="R58" s="682"/>
      <c r="S58" s="682"/>
      <c r="T58" s="682"/>
      <c r="U58" s="682"/>
      <c r="V58" s="682"/>
      <c r="W58" s="682"/>
      <c r="X58" s="682"/>
      <c r="Y58" s="682"/>
      <c r="Z58" s="682"/>
      <c r="AA58" s="682"/>
      <c r="AB58" s="682"/>
      <c r="AC58" s="682"/>
      <c r="AD58" s="682"/>
      <c r="AE58" s="682"/>
      <c r="AF58" s="682"/>
      <c r="AG58" s="682"/>
      <c r="AH58" s="682"/>
      <c r="AI58" s="682"/>
      <c r="AJ58" s="682"/>
      <c r="AK58" s="682"/>
      <c r="AL58" s="682"/>
      <c r="AM58" s="682"/>
      <c r="AN58" s="682"/>
      <c r="AO58" s="682"/>
      <c r="AP58" s="682"/>
      <c r="AQ58" s="682"/>
      <c r="AR58" s="682"/>
      <c r="AS58" s="682"/>
      <c r="AT58" s="682"/>
      <c r="AU58" s="682"/>
      <c r="AV58" s="682"/>
      <c r="AW58" s="682"/>
      <c r="AX58" s="682"/>
      <c r="AY58" s="682"/>
      <c r="AZ58" s="682"/>
      <c r="BA58" s="682"/>
      <c r="BB58" s="682"/>
      <c r="BC58" s="682"/>
      <c r="BD58" s="682"/>
      <c r="BE58" s="682"/>
      <c r="BF58" s="682"/>
      <c r="BG58" s="682"/>
      <c r="BH58" s="682"/>
      <c r="BI58" s="682"/>
      <c r="BJ58" s="682"/>
      <c r="BK58" s="682"/>
      <c r="BL58" s="682"/>
      <c r="BM58" s="682"/>
      <c r="BN58" s="682"/>
      <c r="BO58" s="682"/>
      <c r="BP58" s="682"/>
      <c r="BQ58" s="682"/>
      <c r="BR58" s="682"/>
      <c r="BS58" s="682"/>
      <c r="BT58" s="682"/>
      <c r="BU58" s="682"/>
      <c r="BV58" s="682"/>
      <c r="BW58" s="682"/>
      <c r="BX58" s="682"/>
      <c r="BY58" s="682"/>
      <c r="BZ58" s="682"/>
      <c r="CA58" s="682"/>
      <c r="CB58" s="682"/>
      <c r="CC58" s="682"/>
      <c r="CD58" s="682"/>
      <c r="CE58" s="682"/>
      <c r="CF58" s="682"/>
      <c r="CG58" s="682"/>
      <c r="CH58" s="682"/>
      <c r="CI58" s="682"/>
      <c r="CJ58" s="682"/>
      <c r="CK58" s="682"/>
      <c r="CL58" s="682"/>
      <c r="CM58" s="682"/>
      <c r="CN58" s="682"/>
      <c r="CO58" s="682"/>
      <c r="CP58" s="682"/>
      <c r="CQ58" s="682"/>
      <c r="CR58" s="682"/>
      <c r="CS58" s="682"/>
      <c r="CT58" s="682"/>
      <c r="CU58" s="682"/>
      <c r="CV58" s="682"/>
      <c r="CW58" s="682"/>
      <c r="CX58" s="682"/>
      <c r="CY58" s="682"/>
      <c r="CZ58" s="682"/>
      <c r="DA58" s="682"/>
      <c r="DB58" s="682"/>
      <c r="DC58" s="682"/>
      <c r="DD58" s="682"/>
      <c r="DE58" s="682"/>
      <c r="DF58" s="682"/>
      <c r="DG58" s="682"/>
      <c r="DH58" s="682"/>
      <c r="DI58" s="682"/>
      <c r="DJ58" s="682"/>
      <c r="DK58" s="682"/>
      <c r="DL58" s="682"/>
      <c r="DM58" s="682"/>
      <c r="DN58" s="682"/>
      <c r="DO58" s="682"/>
      <c r="DP58" s="682"/>
      <c r="DQ58" s="682"/>
      <c r="DR58" s="682"/>
      <c r="DS58" s="682"/>
      <c r="DT58" s="682"/>
      <c r="DU58" s="682"/>
      <c r="DV58" s="682"/>
      <c r="DW58" s="682"/>
      <c r="DX58" s="682"/>
      <c r="DY58" s="682"/>
      <c r="DZ58" s="682"/>
      <c r="EA58" s="682"/>
      <c r="EB58" s="682"/>
      <c r="EC58" s="682"/>
      <c r="ED58" s="682"/>
      <c r="EE58" s="682"/>
      <c r="EF58" s="682"/>
      <c r="EG58" s="682"/>
      <c r="EH58" s="682"/>
      <c r="EI58" s="682"/>
      <c r="EJ58" s="682"/>
      <c r="EK58" s="682"/>
      <c r="EL58" s="682"/>
      <c r="EM58" s="682"/>
      <c r="EN58" s="682"/>
      <c r="EO58" s="682"/>
      <c r="EP58" s="682"/>
      <c r="EQ58" s="682"/>
      <c r="ER58" s="682"/>
      <c r="ES58" s="682"/>
      <c r="ET58" s="682"/>
      <c r="EU58" s="682"/>
      <c r="EV58" s="682"/>
      <c r="EW58" s="682"/>
      <c r="EX58" s="682"/>
      <c r="EY58" s="682"/>
      <c r="EZ58" s="682"/>
      <c r="FA58" s="682"/>
      <c r="FB58" s="682"/>
      <c r="FC58" s="682"/>
      <c r="FD58" s="682"/>
      <c r="FE58" s="682"/>
      <c r="FF58" s="682"/>
      <c r="FG58" s="682"/>
      <c r="FH58" s="682"/>
      <c r="FI58" s="682"/>
      <c r="FJ58" s="682"/>
      <c r="FK58" s="682"/>
      <c r="FL58" s="682"/>
      <c r="FM58" s="682"/>
      <c r="FN58" s="682"/>
      <c r="FO58" s="682"/>
      <c r="FP58" s="682"/>
      <c r="FQ58" s="682"/>
      <c r="FR58" s="682"/>
      <c r="FS58" s="682"/>
      <c r="FT58" s="682"/>
      <c r="FU58" s="682"/>
      <c r="FV58" s="682"/>
      <c r="FW58" s="682"/>
      <c r="FX58" s="682"/>
      <c r="FY58" s="682"/>
      <c r="FZ58" s="682"/>
      <c r="GA58" s="682"/>
      <c r="GB58" s="682"/>
      <c r="GC58" s="682"/>
      <c r="GD58" s="682"/>
      <c r="GE58" s="682"/>
      <c r="GF58" s="682"/>
      <c r="GG58" s="682"/>
      <c r="GH58" s="682"/>
      <c r="GI58" s="682"/>
      <c r="GJ58" s="682"/>
      <c r="GK58" s="682"/>
      <c r="GL58" s="682"/>
      <c r="GM58" s="682"/>
      <c r="GN58" s="682"/>
      <c r="GO58" s="682"/>
      <c r="GP58" s="682"/>
      <c r="GQ58" s="682"/>
      <c r="GR58" s="682"/>
      <c r="GS58" s="682"/>
      <c r="GT58" s="682"/>
      <c r="GU58" s="682"/>
      <c r="GV58" s="682"/>
      <c r="GW58" s="682"/>
      <c r="GX58" s="682"/>
      <c r="GY58" s="682"/>
      <c r="GZ58" s="682"/>
      <c r="HA58" s="682"/>
      <c r="HB58" s="682"/>
      <c r="HC58" s="682"/>
    </row>
    <row r="59" customFormat="false" ht="15.75" hidden="false" customHeight="false" outlineLevel="0" collapsed="false">
      <c r="A59" s="682"/>
      <c r="B59" s="682"/>
      <c r="C59" s="682"/>
      <c r="D59" s="682"/>
      <c r="E59" s="682"/>
      <c r="F59" s="682"/>
      <c r="G59" s="682"/>
      <c r="H59" s="682"/>
      <c r="I59" s="682"/>
      <c r="J59" s="682"/>
      <c r="K59" s="682"/>
      <c r="L59" s="682"/>
      <c r="M59" s="682"/>
      <c r="N59" s="682"/>
      <c r="O59" s="682"/>
      <c r="P59" s="682"/>
      <c r="Q59" s="682"/>
      <c r="R59" s="682"/>
      <c r="S59" s="682"/>
      <c r="T59" s="682"/>
      <c r="U59" s="682"/>
      <c r="V59" s="682"/>
      <c r="W59" s="682"/>
      <c r="X59" s="682"/>
      <c r="Y59" s="682"/>
      <c r="Z59" s="682"/>
      <c r="AA59" s="682"/>
      <c r="AB59" s="682"/>
      <c r="AC59" s="682"/>
      <c r="AD59" s="682"/>
      <c r="AE59" s="682"/>
      <c r="AF59" s="682"/>
      <c r="AG59" s="682"/>
      <c r="AH59" s="682"/>
      <c r="AI59" s="682"/>
      <c r="AJ59" s="682"/>
      <c r="AK59" s="682"/>
      <c r="AL59" s="682"/>
      <c r="AM59" s="682"/>
      <c r="AN59" s="682"/>
      <c r="AO59" s="682"/>
      <c r="AP59" s="682"/>
      <c r="AQ59" s="682"/>
      <c r="AR59" s="682"/>
      <c r="AS59" s="682"/>
      <c r="AT59" s="682"/>
      <c r="AU59" s="682"/>
      <c r="AV59" s="682"/>
      <c r="AW59" s="682"/>
      <c r="AX59" s="682"/>
      <c r="AY59" s="682"/>
      <c r="AZ59" s="682"/>
      <c r="BA59" s="682"/>
      <c r="BB59" s="682"/>
      <c r="BC59" s="682"/>
      <c r="BD59" s="682"/>
      <c r="BE59" s="682"/>
      <c r="BF59" s="682"/>
      <c r="BG59" s="682"/>
      <c r="BH59" s="682"/>
      <c r="BI59" s="682"/>
      <c r="BJ59" s="682"/>
      <c r="BK59" s="682"/>
      <c r="BL59" s="682"/>
      <c r="BM59" s="682"/>
      <c r="BN59" s="682"/>
      <c r="BO59" s="682"/>
      <c r="BP59" s="682"/>
      <c r="BQ59" s="682"/>
      <c r="BR59" s="682"/>
      <c r="BS59" s="682"/>
      <c r="BT59" s="682"/>
      <c r="BU59" s="682"/>
      <c r="BV59" s="682"/>
      <c r="BW59" s="682"/>
      <c r="BX59" s="682"/>
      <c r="BY59" s="682"/>
      <c r="BZ59" s="682"/>
      <c r="CA59" s="682"/>
      <c r="CB59" s="682"/>
      <c r="CC59" s="682"/>
      <c r="CD59" s="682"/>
      <c r="CE59" s="682"/>
      <c r="CF59" s="682"/>
      <c r="CG59" s="682"/>
      <c r="CH59" s="682"/>
      <c r="CI59" s="682"/>
      <c r="CJ59" s="682"/>
      <c r="CK59" s="682"/>
      <c r="CL59" s="682"/>
      <c r="CM59" s="682"/>
      <c r="CN59" s="682"/>
      <c r="CO59" s="682"/>
      <c r="CP59" s="682"/>
      <c r="CQ59" s="682"/>
      <c r="CR59" s="682"/>
      <c r="CS59" s="682"/>
      <c r="CT59" s="682"/>
      <c r="CU59" s="682"/>
      <c r="CV59" s="682"/>
      <c r="CW59" s="682"/>
      <c r="CX59" s="682"/>
      <c r="CY59" s="682"/>
      <c r="CZ59" s="682"/>
      <c r="DA59" s="682"/>
      <c r="DB59" s="682"/>
      <c r="DC59" s="682"/>
      <c r="DD59" s="682"/>
      <c r="DE59" s="682"/>
      <c r="DF59" s="682"/>
      <c r="DG59" s="682"/>
      <c r="DH59" s="682"/>
      <c r="DI59" s="682"/>
      <c r="DJ59" s="682"/>
      <c r="DK59" s="682"/>
      <c r="DL59" s="682"/>
      <c r="DM59" s="682"/>
      <c r="DN59" s="682"/>
      <c r="DO59" s="682"/>
      <c r="DP59" s="682"/>
      <c r="DQ59" s="682"/>
      <c r="DR59" s="682"/>
      <c r="DS59" s="682"/>
      <c r="DT59" s="682"/>
      <c r="DU59" s="682"/>
      <c r="DV59" s="682"/>
      <c r="DW59" s="682"/>
      <c r="DX59" s="682"/>
      <c r="DY59" s="682"/>
      <c r="DZ59" s="682"/>
      <c r="EA59" s="682"/>
      <c r="EB59" s="682"/>
      <c r="EC59" s="682"/>
      <c r="ED59" s="682"/>
      <c r="EE59" s="682"/>
      <c r="EF59" s="682"/>
      <c r="EG59" s="682"/>
      <c r="EH59" s="682"/>
      <c r="EI59" s="682"/>
      <c r="EJ59" s="682"/>
      <c r="EK59" s="682"/>
      <c r="EL59" s="682"/>
      <c r="EM59" s="682"/>
      <c r="EN59" s="682"/>
      <c r="EO59" s="682"/>
      <c r="EP59" s="682"/>
      <c r="EQ59" s="682"/>
      <c r="ER59" s="682"/>
      <c r="ES59" s="682"/>
      <c r="ET59" s="682"/>
      <c r="EU59" s="682"/>
      <c r="EV59" s="682"/>
      <c r="EW59" s="682"/>
      <c r="EX59" s="682"/>
      <c r="EY59" s="682"/>
      <c r="EZ59" s="682"/>
      <c r="FA59" s="682"/>
      <c r="FB59" s="682"/>
      <c r="FC59" s="682"/>
      <c r="FD59" s="682"/>
      <c r="FE59" s="682"/>
      <c r="FF59" s="682"/>
      <c r="FG59" s="682"/>
      <c r="FH59" s="682"/>
      <c r="FI59" s="682"/>
      <c r="FJ59" s="682"/>
      <c r="FK59" s="682"/>
      <c r="FL59" s="682"/>
      <c r="FM59" s="682"/>
      <c r="FN59" s="682"/>
      <c r="FO59" s="682"/>
      <c r="FP59" s="682"/>
      <c r="FQ59" s="682"/>
      <c r="FR59" s="682"/>
      <c r="FS59" s="682"/>
      <c r="FT59" s="682"/>
      <c r="FU59" s="682"/>
      <c r="FV59" s="682"/>
      <c r="FW59" s="682"/>
      <c r="FX59" s="682"/>
      <c r="FY59" s="682"/>
      <c r="FZ59" s="682"/>
      <c r="GA59" s="682"/>
      <c r="GB59" s="682"/>
      <c r="GC59" s="682"/>
      <c r="GD59" s="682"/>
      <c r="GE59" s="682"/>
      <c r="GF59" s="682"/>
      <c r="GG59" s="682"/>
      <c r="GH59" s="682"/>
      <c r="GI59" s="682"/>
      <c r="GJ59" s="682"/>
      <c r="GK59" s="682"/>
      <c r="GL59" s="682"/>
      <c r="GM59" s="682"/>
      <c r="GN59" s="682"/>
      <c r="GO59" s="682"/>
      <c r="GP59" s="682"/>
      <c r="GQ59" s="682"/>
      <c r="GR59" s="682"/>
      <c r="GS59" s="682"/>
      <c r="GT59" s="682"/>
      <c r="GU59" s="682"/>
      <c r="GV59" s="682"/>
      <c r="GW59" s="682"/>
      <c r="GX59" s="682"/>
      <c r="GY59" s="682"/>
      <c r="GZ59" s="682"/>
      <c r="HA59" s="682"/>
      <c r="HB59" s="682"/>
      <c r="HC59" s="682"/>
    </row>
    <row r="60" customFormat="false" ht="15.75" hidden="false" customHeight="false" outlineLevel="0" collapsed="false">
      <c r="A60" s="682"/>
      <c r="B60" s="682"/>
      <c r="C60" s="682"/>
      <c r="D60" s="682"/>
      <c r="E60" s="682"/>
      <c r="F60" s="682"/>
      <c r="G60" s="682"/>
      <c r="H60" s="682"/>
      <c r="I60" s="682"/>
      <c r="J60" s="682"/>
      <c r="K60" s="682"/>
      <c r="L60" s="682"/>
      <c r="M60" s="682"/>
      <c r="N60" s="682"/>
      <c r="O60" s="682"/>
      <c r="P60" s="682"/>
      <c r="Q60" s="682"/>
      <c r="R60" s="682"/>
      <c r="S60" s="682"/>
      <c r="T60" s="682"/>
      <c r="U60" s="682"/>
      <c r="V60" s="682"/>
      <c r="W60" s="682"/>
      <c r="X60" s="682"/>
      <c r="Y60" s="682"/>
      <c r="Z60" s="682"/>
      <c r="AA60" s="682"/>
      <c r="AB60" s="682"/>
      <c r="AC60" s="682"/>
      <c r="AD60" s="682"/>
      <c r="AE60" s="682"/>
      <c r="AF60" s="682"/>
      <c r="AG60" s="682"/>
      <c r="AH60" s="682"/>
      <c r="AI60" s="682"/>
      <c r="AJ60" s="682"/>
      <c r="AK60" s="682"/>
      <c r="AL60" s="682"/>
      <c r="AM60" s="682"/>
      <c r="AN60" s="682"/>
      <c r="AO60" s="682"/>
      <c r="AP60" s="682"/>
      <c r="AQ60" s="682"/>
      <c r="AR60" s="682"/>
      <c r="AS60" s="682"/>
      <c r="AT60" s="682"/>
      <c r="AU60" s="682"/>
      <c r="AV60" s="682"/>
      <c r="AW60" s="682"/>
      <c r="AX60" s="682"/>
      <c r="AY60" s="682"/>
      <c r="AZ60" s="682"/>
      <c r="BA60" s="682"/>
      <c r="BB60" s="682"/>
      <c r="BC60" s="682"/>
      <c r="BD60" s="682"/>
      <c r="BE60" s="682"/>
      <c r="BF60" s="682"/>
      <c r="BG60" s="682"/>
      <c r="BH60" s="682"/>
      <c r="BI60" s="682"/>
      <c r="BJ60" s="682"/>
      <c r="BK60" s="682"/>
      <c r="BL60" s="682"/>
      <c r="BM60" s="682"/>
      <c r="BN60" s="682"/>
      <c r="BO60" s="682"/>
      <c r="BP60" s="682"/>
      <c r="BQ60" s="682"/>
      <c r="BR60" s="682"/>
      <c r="BS60" s="682"/>
      <c r="BT60" s="682"/>
      <c r="BU60" s="682"/>
      <c r="BV60" s="682"/>
      <c r="BW60" s="682"/>
      <c r="BX60" s="682"/>
      <c r="BY60" s="682"/>
      <c r="BZ60" s="682"/>
      <c r="CA60" s="682"/>
      <c r="CB60" s="682"/>
      <c r="CC60" s="682"/>
      <c r="CD60" s="682"/>
      <c r="CE60" s="682"/>
      <c r="CF60" s="682"/>
      <c r="CG60" s="682"/>
      <c r="CH60" s="682"/>
      <c r="CI60" s="682"/>
      <c r="CJ60" s="682"/>
      <c r="CK60" s="682"/>
      <c r="CL60" s="682"/>
      <c r="CM60" s="682"/>
      <c r="CN60" s="682"/>
      <c r="CO60" s="682"/>
      <c r="CP60" s="682"/>
      <c r="CQ60" s="682"/>
      <c r="CR60" s="682"/>
      <c r="CS60" s="682"/>
      <c r="CT60" s="682"/>
      <c r="CU60" s="682"/>
      <c r="CV60" s="682"/>
      <c r="CW60" s="682"/>
      <c r="CX60" s="682"/>
      <c r="CY60" s="682"/>
      <c r="CZ60" s="682"/>
      <c r="DA60" s="682"/>
      <c r="DB60" s="682"/>
      <c r="DC60" s="682"/>
      <c r="DD60" s="682"/>
      <c r="DE60" s="682"/>
      <c r="DF60" s="682"/>
      <c r="DG60" s="682"/>
      <c r="DH60" s="682"/>
      <c r="DI60" s="682"/>
      <c r="DJ60" s="682"/>
      <c r="DK60" s="682"/>
      <c r="DL60" s="682"/>
      <c r="DM60" s="682"/>
      <c r="DN60" s="682"/>
      <c r="DO60" s="682"/>
      <c r="DP60" s="682"/>
      <c r="DQ60" s="682"/>
      <c r="DR60" s="682"/>
      <c r="DS60" s="682"/>
      <c r="DT60" s="682"/>
      <c r="DU60" s="682"/>
      <c r="DV60" s="682"/>
      <c r="DW60" s="682"/>
      <c r="DX60" s="682"/>
      <c r="DY60" s="682"/>
      <c r="DZ60" s="682"/>
      <c r="EA60" s="682"/>
      <c r="EB60" s="682"/>
      <c r="EC60" s="682"/>
      <c r="ED60" s="682"/>
      <c r="EE60" s="682"/>
      <c r="EF60" s="682"/>
      <c r="EG60" s="682"/>
      <c r="EH60" s="682"/>
      <c r="EI60" s="682"/>
      <c r="EJ60" s="682"/>
      <c r="EK60" s="682"/>
      <c r="EL60" s="682"/>
      <c r="EM60" s="682"/>
      <c r="EN60" s="682"/>
      <c r="EO60" s="682"/>
      <c r="EP60" s="682"/>
      <c r="EQ60" s="682"/>
      <c r="ER60" s="682"/>
      <c r="ES60" s="682"/>
      <c r="ET60" s="682"/>
      <c r="EU60" s="682"/>
      <c r="EV60" s="682"/>
      <c r="EW60" s="682"/>
      <c r="EX60" s="682"/>
      <c r="EY60" s="682"/>
      <c r="EZ60" s="682"/>
      <c r="FA60" s="682"/>
      <c r="FB60" s="682"/>
      <c r="FC60" s="682"/>
      <c r="FD60" s="682"/>
      <c r="FE60" s="682"/>
      <c r="FF60" s="682"/>
      <c r="FG60" s="682"/>
      <c r="FH60" s="682"/>
      <c r="FI60" s="682"/>
      <c r="FJ60" s="682"/>
      <c r="FK60" s="682"/>
      <c r="FL60" s="682"/>
      <c r="FM60" s="682"/>
      <c r="FN60" s="682"/>
      <c r="FO60" s="682"/>
      <c r="FP60" s="682"/>
      <c r="FQ60" s="682"/>
      <c r="FR60" s="682"/>
      <c r="FS60" s="682"/>
      <c r="FT60" s="682"/>
      <c r="FU60" s="682"/>
      <c r="FV60" s="682"/>
      <c r="FW60" s="682"/>
      <c r="FX60" s="682"/>
      <c r="FY60" s="682"/>
      <c r="FZ60" s="682"/>
      <c r="GA60" s="682"/>
      <c r="GB60" s="682"/>
      <c r="GC60" s="682"/>
      <c r="GD60" s="682"/>
      <c r="GE60" s="682"/>
      <c r="GF60" s="682"/>
      <c r="GG60" s="682"/>
      <c r="GH60" s="682"/>
      <c r="GI60" s="682"/>
      <c r="GJ60" s="682"/>
      <c r="GK60" s="682"/>
      <c r="GL60" s="682"/>
      <c r="GM60" s="682"/>
      <c r="GN60" s="682"/>
      <c r="GO60" s="682"/>
      <c r="GP60" s="682"/>
      <c r="GQ60" s="682"/>
      <c r="GR60" s="682"/>
      <c r="GS60" s="682"/>
      <c r="GT60" s="682"/>
      <c r="GU60" s="682"/>
      <c r="GV60" s="682"/>
      <c r="GW60" s="682"/>
      <c r="GX60" s="682"/>
      <c r="GY60" s="682"/>
      <c r="GZ60" s="682"/>
      <c r="HA60" s="682"/>
      <c r="HB60" s="682"/>
      <c r="HC60" s="682"/>
    </row>
    <row r="61" customFormat="false" ht="15.75" hidden="false" customHeight="false" outlineLevel="0" collapsed="false">
      <c r="A61" s="682"/>
      <c r="B61" s="682"/>
      <c r="C61" s="682"/>
      <c r="D61" s="682"/>
      <c r="E61" s="682"/>
      <c r="F61" s="682"/>
      <c r="G61" s="682"/>
      <c r="H61" s="682"/>
      <c r="I61" s="682"/>
      <c r="J61" s="682"/>
      <c r="K61" s="682"/>
      <c r="L61" s="682"/>
      <c r="M61" s="682"/>
      <c r="N61" s="682"/>
      <c r="O61" s="682"/>
      <c r="P61" s="682"/>
      <c r="Q61" s="682"/>
      <c r="R61" s="682"/>
      <c r="S61" s="682"/>
      <c r="T61" s="682"/>
      <c r="U61" s="682"/>
      <c r="V61" s="682"/>
      <c r="W61" s="682"/>
      <c r="X61" s="682"/>
      <c r="Y61" s="682"/>
      <c r="Z61" s="682"/>
      <c r="AA61" s="682"/>
      <c r="AB61" s="682"/>
      <c r="AC61" s="682"/>
      <c r="AD61" s="682"/>
      <c r="AE61" s="682"/>
      <c r="AF61" s="682"/>
      <c r="AG61" s="682"/>
      <c r="AH61" s="682"/>
      <c r="AI61" s="682"/>
      <c r="AJ61" s="682"/>
      <c r="AK61" s="682"/>
      <c r="AL61" s="682"/>
      <c r="AM61" s="682"/>
      <c r="AN61" s="682"/>
      <c r="AO61" s="682"/>
      <c r="AP61" s="682"/>
      <c r="AQ61" s="682"/>
      <c r="AR61" s="682"/>
      <c r="AS61" s="682"/>
      <c r="AT61" s="682"/>
      <c r="AU61" s="682"/>
      <c r="AV61" s="682"/>
      <c r="AW61" s="682"/>
      <c r="AX61" s="682"/>
      <c r="AY61" s="682"/>
      <c r="AZ61" s="682"/>
      <c r="BA61" s="682"/>
      <c r="BB61" s="682"/>
      <c r="BC61" s="682"/>
      <c r="BD61" s="682"/>
      <c r="BE61" s="682"/>
      <c r="BF61" s="682"/>
      <c r="BG61" s="682"/>
      <c r="BH61" s="682"/>
      <c r="BI61" s="682"/>
      <c r="BJ61" s="682"/>
      <c r="BK61" s="682"/>
      <c r="BL61" s="682"/>
      <c r="BM61" s="682"/>
      <c r="BN61" s="682"/>
      <c r="BO61" s="682"/>
      <c r="BP61" s="682"/>
      <c r="BQ61" s="682"/>
      <c r="BR61" s="682"/>
      <c r="BS61" s="682"/>
      <c r="BT61" s="682"/>
      <c r="BU61" s="682"/>
      <c r="BV61" s="682"/>
      <c r="BW61" s="682"/>
      <c r="BX61" s="682"/>
      <c r="BY61" s="682"/>
      <c r="BZ61" s="682"/>
      <c r="CA61" s="682"/>
      <c r="CB61" s="682"/>
      <c r="CC61" s="682"/>
      <c r="CD61" s="682"/>
      <c r="CE61" s="682"/>
      <c r="CF61" s="682"/>
      <c r="CG61" s="682"/>
      <c r="CH61" s="682"/>
      <c r="CI61" s="682"/>
      <c r="CJ61" s="682"/>
      <c r="CK61" s="682"/>
      <c r="CL61" s="682"/>
      <c r="CM61" s="682"/>
      <c r="CN61" s="682"/>
      <c r="CO61" s="682"/>
      <c r="CP61" s="682"/>
      <c r="CQ61" s="682"/>
      <c r="CR61" s="682"/>
      <c r="CS61" s="682"/>
      <c r="CT61" s="682"/>
      <c r="CU61" s="682"/>
      <c r="CV61" s="682"/>
      <c r="CW61" s="682"/>
      <c r="CX61" s="682"/>
      <c r="CY61" s="682"/>
      <c r="CZ61" s="682"/>
      <c r="DA61" s="682"/>
      <c r="DB61" s="682"/>
      <c r="DC61" s="682"/>
      <c r="DD61" s="682"/>
      <c r="DE61" s="682"/>
      <c r="DF61" s="682"/>
      <c r="DG61" s="682"/>
      <c r="DH61" s="682"/>
      <c r="DI61" s="682"/>
      <c r="DJ61" s="682"/>
      <c r="DK61" s="682"/>
      <c r="DL61" s="682"/>
      <c r="DM61" s="682"/>
      <c r="DN61" s="682"/>
      <c r="DO61" s="682"/>
      <c r="DP61" s="682"/>
      <c r="DQ61" s="682"/>
      <c r="DR61" s="682"/>
      <c r="DS61" s="682"/>
      <c r="DT61" s="682"/>
      <c r="DU61" s="682"/>
      <c r="DV61" s="682"/>
      <c r="DW61" s="682"/>
      <c r="DX61" s="682"/>
      <c r="DY61" s="682"/>
      <c r="DZ61" s="682"/>
      <c r="EA61" s="682"/>
      <c r="EB61" s="682"/>
      <c r="EC61" s="682"/>
      <c r="ED61" s="682"/>
      <c r="EE61" s="682"/>
      <c r="EF61" s="682"/>
      <c r="EG61" s="682"/>
      <c r="EH61" s="682"/>
      <c r="EI61" s="682"/>
      <c r="EJ61" s="682"/>
      <c r="EK61" s="682"/>
      <c r="EL61" s="682"/>
      <c r="EM61" s="682"/>
      <c r="EN61" s="682"/>
      <c r="EO61" s="682"/>
      <c r="EP61" s="682"/>
      <c r="EQ61" s="682"/>
      <c r="ER61" s="682"/>
      <c r="ES61" s="682"/>
      <c r="ET61" s="682"/>
      <c r="EU61" s="682"/>
      <c r="EV61" s="682"/>
      <c r="EW61" s="682"/>
      <c r="EX61" s="682"/>
      <c r="EY61" s="682"/>
      <c r="EZ61" s="682"/>
      <c r="FA61" s="682"/>
      <c r="FB61" s="682"/>
      <c r="FC61" s="682"/>
      <c r="FD61" s="682"/>
      <c r="FE61" s="682"/>
      <c r="FF61" s="682"/>
      <c r="FG61" s="682"/>
      <c r="FH61" s="682"/>
      <c r="FI61" s="682"/>
      <c r="FJ61" s="682"/>
      <c r="FK61" s="682"/>
      <c r="FL61" s="682"/>
      <c r="FM61" s="682"/>
      <c r="FN61" s="682"/>
      <c r="FO61" s="682"/>
      <c r="FP61" s="682"/>
      <c r="FQ61" s="682"/>
      <c r="FR61" s="682"/>
      <c r="FS61" s="682"/>
      <c r="FT61" s="682"/>
      <c r="FU61" s="682"/>
      <c r="FV61" s="682"/>
      <c r="FW61" s="682"/>
      <c r="FX61" s="682"/>
      <c r="FY61" s="682"/>
      <c r="FZ61" s="682"/>
      <c r="GA61" s="682"/>
      <c r="GB61" s="682"/>
      <c r="GC61" s="682"/>
      <c r="GD61" s="682"/>
      <c r="GE61" s="682"/>
      <c r="GF61" s="682"/>
      <c r="GG61" s="682"/>
      <c r="GH61" s="682"/>
      <c r="GI61" s="682"/>
      <c r="GJ61" s="682"/>
      <c r="GK61" s="682"/>
      <c r="GL61" s="682"/>
      <c r="GM61" s="682"/>
      <c r="GN61" s="682"/>
      <c r="GO61" s="682"/>
      <c r="GP61" s="682"/>
      <c r="GQ61" s="682"/>
      <c r="GR61" s="682"/>
      <c r="GS61" s="682"/>
      <c r="GT61" s="682"/>
      <c r="GU61" s="682"/>
      <c r="GV61" s="682"/>
      <c r="GW61" s="682"/>
      <c r="GX61" s="682"/>
      <c r="GY61" s="682"/>
      <c r="GZ61" s="682"/>
      <c r="HA61" s="682"/>
      <c r="HB61" s="682"/>
      <c r="HC61" s="682"/>
    </row>
    <row r="62" customFormat="false" ht="15.75" hidden="false" customHeight="false" outlineLevel="0" collapsed="false">
      <c r="A62" s="682"/>
      <c r="B62" s="682"/>
      <c r="C62" s="682"/>
      <c r="D62" s="682"/>
      <c r="E62" s="682"/>
      <c r="F62" s="682"/>
      <c r="G62" s="682"/>
      <c r="H62" s="682"/>
      <c r="I62" s="682"/>
      <c r="J62" s="682"/>
      <c r="K62" s="682"/>
      <c r="L62" s="682"/>
      <c r="M62" s="682"/>
      <c r="N62" s="682"/>
      <c r="O62" s="682"/>
      <c r="P62" s="682"/>
      <c r="Q62" s="682"/>
      <c r="R62" s="682"/>
      <c r="S62" s="682"/>
      <c r="T62" s="682"/>
      <c r="U62" s="682"/>
      <c r="V62" s="682"/>
      <c r="W62" s="682"/>
      <c r="X62" s="682"/>
      <c r="Y62" s="682"/>
      <c r="Z62" s="682"/>
      <c r="AA62" s="682"/>
      <c r="AB62" s="682"/>
      <c r="AC62" s="682"/>
      <c r="AD62" s="682"/>
      <c r="AE62" s="682"/>
      <c r="AF62" s="682"/>
      <c r="AG62" s="682"/>
      <c r="AH62" s="682"/>
      <c r="AI62" s="682"/>
      <c r="AJ62" s="682"/>
      <c r="AK62" s="682"/>
      <c r="AL62" s="682"/>
      <c r="AM62" s="682"/>
      <c r="AN62" s="682"/>
      <c r="AO62" s="682"/>
      <c r="AP62" s="682"/>
      <c r="AQ62" s="682"/>
      <c r="AR62" s="682"/>
      <c r="AS62" s="682"/>
      <c r="AT62" s="682"/>
      <c r="AU62" s="682"/>
      <c r="AV62" s="682"/>
      <c r="AW62" s="682"/>
      <c r="AX62" s="682"/>
      <c r="AY62" s="682"/>
      <c r="AZ62" s="682"/>
      <c r="BA62" s="682"/>
      <c r="BB62" s="682"/>
      <c r="BC62" s="682"/>
      <c r="BD62" s="682"/>
      <c r="BE62" s="682"/>
      <c r="BF62" s="682"/>
      <c r="BG62" s="682"/>
      <c r="BH62" s="682"/>
      <c r="BI62" s="682"/>
      <c r="BJ62" s="682"/>
      <c r="BK62" s="682"/>
      <c r="BL62" s="682"/>
      <c r="BM62" s="682"/>
      <c r="BN62" s="682"/>
      <c r="BO62" s="682"/>
      <c r="BP62" s="682"/>
      <c r="BQ62" s="682"/>
      <c r="BR62" s="682"/>
      <c r="BS62" s="682"/>
      <c r="BT62" s="682"/>
      <c r="BU62" s="682"/>
      <c r="BV62" s="682"/>
      <c r="BW62" s="682"/>
      <c r="BX62" s="682"/>
      <c r="BY62" s="682"/>
      <c r="BZ62" s="682"/>
      <c r="CA62" s="682"/>
      <c r="CB62" s="682"/>
      <c r="CC62" s="682"/>
      <c r="CD62" s="682"/>
      <c r="CE62" s="682"/>
      <c r="CF62" s="682"/>
      <c r="CG62" s="682"/>
      <c r="CH62" s="682"/>
      <c r="CI62" s="682"/>
      <c r="CJ62" s="682"/>
      <c r="CK62" s="682"/>
      <c r="CL62" s="682"/>
      <c r="CM62" s="682"/>
      <c r="CN62" s="682"/>
      <c r="CO62" s="682"/>
      <c r="CP62" s="682"/>
      <c r="CQ62" s="682"/>
      <c r="CR62" s="682"/>
      <c r="CS62" s="682"/>
      <c r="CT62" s="682"/>
      <c r="CU62" s="682"/>
      <c r="CV62" s="682"/>
      <c r="CW62" s="682"/>
      <c r="CX62" s="682"/>
      <c r="CY62" s="682"/>
      <c r="CZ62" s="682"/>
      <c r="DA62" s="682"/>
      <c r="DB62" s="682"/>
      <c r="DC62" s="682"/>
      <c r="DD62" s="682"/>
      <c r="DE62" s="682"/>
      <c r="DF62" s="682"/>
      <c r="DG62" s="682"/>
      <c r="DH62" s="682"/>
      <c r="DI62" s="682"/>
      <c r="DJ62" s="682"/>
      <c r="DK62" s="682"/>
      <c r="DL62" s="682"/>
      <c r="DM62" s="682"/>
      <c r="DN62" s="682"/>
      <c r="DO62" s="682"/>
      <c r="DP62" s="682"/>
      <c r="DQ62" s="682"/>
      <c r="DR62" s="682"/>
      <c r="DS62" s="682"/>
      <c r="DT62" s="682"/>
      <c r="DU62" s="682"/>
      <c r="DV62" s="682"/>
      <c r="DW62" s="682"/>
      <c r="DX62" s="682"/>
      <c r="DY62" s="682"/>
      <c r="DZ62" s="682"/>
      <c r="EA62" s="682"/>
      <c r="EB62" s="682"/>
      <c r="EC62" s="682"/>
      <c r="ED62" s="682"/>
      <c r="EE62" s="682"/>
      <c r="EF62" s="682"/>
      <c r="EG62" s="682"/>
      <c r="EH62" s="682"/>
      <c r="EI62" s="682"/>
      <c r="EJ62" s="682"/>
      <c r="EK62" s="682"/>
      <c r="EL62" s="682"/>
      <c r="EM62" s="682"/>
      <c r="EN62" s="682"/>
      <c r="EO62" s="682"/>
      <c r="EP62" s="682"/>
      <c r="EQ62" s="682"/>
      <c r="ER62" s="682"/>
      <c r="ES62" s="682"/>
      <c r="ET62" s="682"/>
      <c r="EU62" s="682"/>
      <c r="EV62" s="682"/>
      <c r="EW62" s="682"/>
      <c r="EX62" s="682"/>
      <c r="EY62" s="682"/>
      <c r="EZ62" s="682"/>
      <c r="FA62" s="682"/>
      <c r="FB62" s="682"/>
      <c r="FC62" s="682"/>
      <c r="FD62" s="682"/>
      <c r="FE62" s="682"/>
      <c r="FF62" s="682"/>
      <c r="FG62" s="682"/>
      <c r="FH62" s="682"/>
      <c r="FI62" s="682"/>
      <c r="FJ62" s="682"/>
      <c r="FK62" s="682"/>
      <c r="FL62" s="682"/>
      <c r="FM62" s="682"/>
      <c r="FN62" s="682"/>
      <c r="FO62" s="682"/>
      <c r="FP62" s="682"/>
      <c r="FQ62" s="682"/>
      <c r="FR62" s="682"/>
      <c r="FS62" s="682"/>
      <c r="FT62" s="682"/>
      <c r="FU62" s="682"/>
      <c r="FV62" s="682"/>
      <c r="FW62" s="682"/>
      <c r="FX62" s="682"/>
      <c r="FY62" s="682"/>
      <c r="FZ62" s="682"/>
      <c r="GA62" s="682"/>
      <c r="GB62" s="682"/>
      <c r="GC62" s="682"/>
      <c r="GD62" s="682"/>
      <c r="GE62" s="682"/>
      <c r="GF62" s="682"/>
      <c r="GG62" s="682"/>
      <c r="GH62" s="682"/>
      <c r="GI62" s="682"/>
      <c r="GJ62" s="682"/>
      <c r="GK62" s="682"/>
      <c r="GL62" s="682"/>
      <c r="GM62" s="682"/>
      <c r="GN62" s="682"/>
      <c r="GO62" s="682"/>
      <c r="GP62" s="682"/>
      <c r="GQ62" s="682"/>
      <c r="GR62" s="682"/>
      <c r="GS62" s="682"/>
      <c r="GT62" s="682"/>
      <c r="GU62" s="682"/>
      <c r="GV62" s="682"/>
      <c r="GW62" s="682"/>
      <c r="GX62" s="682"/>
      <c r="GY62" s="682"/>
      <c r="GZ62" s="682"/>
      <c r="HA62" s="682"/>
      <c r="HB62" s="682"/>
      <c r="HC62" s="682"/>
    </row>
    <row r="63" customFormat="false" ht="15.75" hidden="false" customHeight="false" outlineLevel="0" collapsed="false">
      <c r="A63" s="682"/>
      <c r="B63" s="682"/>
      <c r="C63" s="682"/>
      <c r="D63" s="682"/>
      <c r="E63" s="682"/>
      <c r="F63" s="682"/>
      <c r="G63" s="682"/>
      <c r="H63" s="682"/>
      <c r="I63" s="682"/>
      <c r="J63" s="682"/>
      <c r="K63" s="682"/>
      <c r="L63" s="682"/>
      <c r="M63" s="682"/>
      <c r="N63" s="682"/>
      <c r="O63" s="682"/>
      <c r="P63" s="682"/>
      <c r="Q63" s="682"/>
      <c r="R63" s="682"/>
      <c r="S63" s="682"/>
      <c r="T63" s="682"/>
      <c r="U63" s="682"/>
      <c r="V63" s="682"/>
      <c r="W63" s="682"/>
      <c r="X63" s="682"/>
      <c r="Y63" s="682"/>
      <c r="Z63" s="682"/>
      <c r="AA63" s="682"/>
      <c r="AB63" s="682"/>
      <c r="AC63" s="682"/>
      <c r="AD63" s="682"/>
      <c r="AE63" s="682"/>
      <c r="AF63" s="682"/>
      <c r="AG63" s="682"/>
      <c r="AH63" s="682"/>
      <c r="AI63" s="682"/>
      <c r="AJ63" s="682"/>
      <c r="AK63" s="682"/>
      <c r="AL63" s="682"/>
      <c r="AM63" s="682"/>
      <c r="AN63" s="682"/>
      <c r="AO63" s="682"/>
      <c r="AP63" s="682"/>
      <c r="AQ63" s="682"/>
      <c r="AR63" s="682"/>
      <c r="AS63" s="682"/>
      <c r="AT63" s="682"/>
      <c r="AU63" s="682"/>
      <c r="AV63" s="682"/>
      <c r="AW63" s="682"/>
      <c r="AX63" s="682"/>
      <c r="AY63" s="682"/>
      <c r="AZ63" s="682"/>
      <c r="BA63" s="682"/>
      <c r="BB63" s="682"/>
      <c r="BC63" s="682"/>
      <c r="BD63" s="682"/>
      <c r="BE63" s="682"/>
      <c r="BF63" s="682"/>
      <c r="BG63" s="682"/>
      <c r="BH63" s="682"/>
      <c r="BI63" s="682"/>
      <c r="BJ63" s="682"/>
      <c r="BK63" s="682"/>
      <c r="BL63" s="682"/>
      <c r="BM63" s="682"/>
      <c r="BN63" s="682"/>
      <c r="BO63" s="682"/>
      <c r="BP63" s="682"/>
      <c r="BQ63" s="682"/>
      <c r="BR63" s="682"/>
      <c r="BS63" s="682"/>
      <c r="BT63" s="682"/>
      <c r="BU63" s="682"/>
      <c r="BV63" s="682"/>
      <c r="BW63" s="682"/>
      <c r="BX63" s="682"/>
      <c r="BY63" s="682"/>
      <c r="BZ63" s="682"/>
      <c r="CA63" s="682"/>
      <c r="CB63" s="682"/>
      <c r="CC63" s="682"/>
      <c r="CD63" s="682"/>
      <c r="CE63" s="682"/>
      <c r="CF63" s="682"/>
      <c r="CG63" s="682"/>
      <c r="CH63" s="682"/>
      <c r="CI63" s="682"/>
      <c r="CJ63" s="682"/>
      <c r="CK63" s="682"/>
      <c r="CL63" s="682"/>
      <c r="CM63" s="682"/>
      <c r="CN63" s="682"/>
      <c r="CO63" s="682"/>
      <c r="CP63" s="682"/>
      <c r="CQ63" s="682"/>
      <c r="CR63" s="682"/>
      <c r="CS63" s="682"/>
      <c r="CT63" s="682"/>
      <c r="CU63" s="682"/>
      <c r="CV63" s="682"/>
      <c r="CW63" s="682"/>
      <c r="CX63" s="682"/>
      <c r="CY63" s="682"/>
      <c r="CZ63" s="682"/>
      <c r="DA63" s="682"/>
      <c r="DB63" s="682"/>
      <c r="DC63" s="682"/>
      <c r="DD63" s="682"/>
      <c r="DE63" s="682"/>
      <c r="DF63" s="682"/>
      <c r="DG63" s="682"/>
      <c r="DH63" s="682"/>
      <c r="DI63" s="682"/>
      <c r="DJ63" s="682"/>
      <c r="DK63" s="682"/>
      <c r="DL63" s="682"/>
      <c r="DM63" s="682"/>
      <c r="DN63" s="682"/>
      <c r="DO63" s="682"/>
      <c r="DP63" s="682"/>
      <c r="DQ63" s="682"/>
      <c r="DR63" s="682"/>
      <c r="DS63" s="682"/>
      <c r="DT63" s="682"/>
      <c r="DU63" s="682"/>
      <c r="DV63" s="682"/>
      <c r="DW63" s="682"/>
      <c r="DX63" s="682"/>
      <c r="DY63" s="682"/>
      <c r="DZ63" s="682"/>
      <c r="EA63" s="682"/>
      <c r="EB63" s="682"/>
      <c r="EC63" s="682"/>
      <c r="ED63" s="682"/>
      <c r="EE63" s="682"/>
      <c r="EF63" s="682"/>
      <c r="EG63" s="682"/>
      <c r="EH63" s="682"/>
      <c r="EI63" s="682"/>
      <c r="EJ63" s="682"/>
      <c r="EK63" s="682"/>
      <c r="EL63" s="682"/>
      <c r="EM63" s="682"/>
      <c r="EN63" s="682"/>
      <c r="EO63" s="682"/>
      <c r="EP63" s="682"/>
      <c r="EQ63" s="682"/>
      <c r="ER63" s="682"/>
      <c r="ES63" s="682"/>
      <c r="ET63" s="682"/>
      <c r="EU63" s="682"/>
      <c r="EV63" s="682"/>
      <c r="EW63" s="682"/>
      <c r="EX63" s="682"/>
      <c r="EY63" s="682"/>
      <c r="EZ63" s="682"/>
      <c r="FA63" s="682"/>
      <c r="FB63" s="682"/>
      <c r="FC63" s="682"/>
      <c r="FD63" s="682"/>
      <c r="FE63" s="682"/>
      <c r="FF63" s="682"/>
      <c r="FG63" s="682"/>
      <c r="FH63" s="682"/>
      <c r="FI63" s="682"/>
      <c r="FJ63" s="682"/>
      <c r="FK63" s="682"/>
      <c r="FL63" s="682"/>
      <c r="FM63" s="682"/>
      <c r="FN63" s="682"/>
      <c r="FO63" s="682"/>
      <c r="FP63" s="682"/>
      <c r="FQ63" s="682"/>
      <c r="FR63" s="682"/>
      <c r="FS63" s="682"/>
      <c r="FT63" s="682"/>
      <c r="FU63" s="682"/>
      <c r="FV63" s="682"/>
      <c r="FW63" s="682"/>
      <c r="FX63" s="682"/>
      <c r="FY63" s="682"/>
      <c r="FZ63" s="682"/>
      <c r="GA63" s="682"/>
      <c r="GB63" s="682"/>
      <c r="GC63" s="682"/>
      <c r="GD63" s="682"/>
      <c r="GE63" s="682"/>
      <c r="GF63" s="682"/>
      <c r="GG63" s="682"/>
      <c r="GH63" s="682"/>
      <c r="GI63" s="682"/>
      <c r="GJ63" s="682"/>
      <c r="GK63" s="682"/>
      <c r="GL63" s="682"/>
      <c r="GM63" s="682"/>
      <c r="GN63" s="682"/>
      <c r="GO63" s="682"/>
      <c r="GP63" s="682"/>
      <c r="GQ63" s="682"/>
      <c r="GR63" s="682"/>
      <c r="GS63" s="682"/>
      <c r="GT63" s="682"/>
      <c r="GU63" s="682"/>
      <c r="GV63" s="682"/>
      <c r="GW63" s="682"/>
      <c r="GX63" s="682"/>
      <c r="GY63" s="682"/>
      <c r="GZ63" s="682"/>
      <c r="HA63" s="682"/>
      <c r="HB63" s="682"/>
      <c r="HC63" s="682"/>
    </row>
    <row r="64" customFormat="false" ht="15.75" hidden="false" customHeight="false" outlineLevel="0" collapsed="false">
      <c r="A64" s="682"/>
      <c r="B64" s="682"/>
      <c r="C64" s="682"/>
      <c r="D64" s="682"/>
      <c r="E64" s="682"/>
      <c r="F64" s="682"/>
      <c r="G64" s="682"/>
      <c r="H64" s="682"/>
      <c r="I64" s="682"/>
      <c r="J64" s="682"/>
      <c r="K64" s="682"/>
      <c r="L64" s="682"/>
      <c r="M64" s="682"/>
      <c r="N64" s="682"/>
      <c r="O64" s="682"/>
      <c r="P64" s="682"/>
      <c r="Q64" s="682"/>
      <c r="R64" s="682"/>
      <c r="S64" s="682"/>
      <c r="T64" s="682"/>
      <c r="U64" s="682"/>
      <c r="V64" s="682"/>
      <c r="W64" s="682"/>
      <c r="X64" s="682"/>
      <c r="Y64" s="682"/>
      <c r="Z64" s="682"/>
      <c r="AA64" s="682"/>
      <c r="AB64" s="682"/>
      <c r="AC64" s="682"/>
      <c r="AD64" s="682"/>
      <c r="AE64" s="682"/>
      <c r="AF64" s="682"/>
      <c r="AG64" s="682"/>
      <c r="AH64" s="682"/>
      <c r="AI64" s="682"/>
      <c r="AJ64" s="682"/>
      <c r="AK64" s="682"/>
      <c r="AL64" s="682"/>
      <c r="AM64" s="682"/>
      <c r="AN64" s="682"/>
      <c r="AO64" s="682"/>
      <c r="AP64" s="682"/>
      <c r="AQ64" s="682"/>
      <c r="AR64" s="682"/>
      <c r="AS64" s="682"/>
      <c r="AT64" s="682"/>
      <c r="AU64" s="682"/>
      <c r="AV64" s="682"/>
      <c r="AW64" s="682"/>
      <c r="AX64" s="682"/>
      <c r="AY64" s="682"/>
      <c r="AZ64" s="682"/>
      <c r="BA64" s="682"/>
      <c r="BB64" s="682"/>
      <c r="BC64" s="682"/>
      <c r="BD64" s="682"/>
      <c r="BE64" s="682"/>
      <c r="BF64" s="682"/>
      <c r="BG64" s="682"/>
      <c r="BH64" s="682"/>
      <c r="BI64" s="682"/>
      <c r="BJ64" s="682"/>
      <c r="BK64" s="682"/>
      <c r="BL64" s="682"/>
      <c r="BM64" s="682"/>
      <c r="BN64" s="682"/>
      <c r="BO64" s="682"/>
      <c r="BP64" s="682"/>
      <c r="BQ64" s="682"/>
      <c r="BR64" s="682"/>
      <c r="BS64" s="682"/>
      <c r="BT64" s="682"/>
      <c r="BU64" s="682"/>
      <c r="BV64" s="682"/>
      <c r="BW64" s="682"/>
      <c r="BX64" s="682"/>
      <c r="BY64" s="682"/>
      <c r="BZ64" s="682"/>
      <c r="CA64" s="682"/>
      <c r="CB64" s="682"/>
      <c r="CC64" s="682"/>
      <c r="CD64" s="682"/>
      <c r="CE64" s="682"/>
      <c r="CF64" s="682"/>
      <c r="CG64" s="682"/>
      <c r="CH64" s="682"/>
      <c r="CI64" s="682"/>
      <c r="CJ64" s="682"/>
      <c r="CK64" s="682"/>
      <c r="CL64" s="682"/>
      <c r="CM64" s="682"/>
      <c r="CN64" s="682"/>
      <c r="CO64" s="682"/>
      <c r="CP64" s="682"/>
      <c r="CQ64" s="682"/>
      <c r="CR64" s="682"/>
      <c r="CS64" s="682"/>
      <c r="CT64" s="682"/>
      <c r="CU64" s="682"/>
      <c r="CV64" s="682"/>
      <c r="CW64" s="682"/>
      <c r="CX64" s="682"/>
      <c r="CY64" s="682"/>
      <c r="CZ64" s="682"/>
      <c r="DA64" s="682"/>
      <c r="DB64" s="682"/>
      <c r="DC64" s="682"/>
      <c r="DD64" s="682"/>
      <c r="DE64" s="682"/>
      <c r="DF64" s="682"/>
      <c r="DG64" s="682"/>
      <c r="DH64" s="682"/>
      <c r="DI64" s="682"/>
      <c r="DJ64" s="682"/>
      <c r="DK64" s="682"/>
      <c r="DL64" s="682"/>
      <c r="DM64" s="682"/>
      <c r="DN64" s="682"/>
      <c r="DO64" s="682"/>
      <c r="DP64" s="682"/>
      <c r="DQ64" s="682"/>
      <c r="DR64" s="682"/>
      <c r="DS64" s="682"/>
      <c r="DT64" s="682"/>
      <c r="DU64" s="682"/>
      <c r="DV64" s="682"/>
      <c r="DW64" s="682"/>
      <c r="DX64" s="682"/>
      <c r="DY64" s="682"/>
      <c r="DZ64" s="682"/>
      <c r="EA64" s="682"/>
      <c r="EB64" s="682"/>
      <c r="EC64" s="682"/>
      <c r="ED64" s="682"/>
      <c r="EE64" s="682"/>
      <c r="EF64" s="682"/>
      <c r="EG64" s="682"/>
      <c r="EH64" s="682"/>
      <c r="EI64" s="682"/>
      <c r="EJ64" s="682"/>
      <c r="EK64" s="682"/>
      <c r="EL64" s="682"/>
      <c r="EM64" s="682"/>
      <c r="EN64" s="682"/>
      <c r="EO64" s="682"/>
      <c r="EP64" s="682"/>
      <c r="EQ64" s="682"/>
      <c r="ER64" s="682"/>
      <c r="ES64" s="682"/>
      <c r="ET64" s="682"/>
      <c r="EU64" s="682"/>
      <c r="EV64" s="682"/>
      <c r="EW64" s="682"/>
      <c r="EX64" s="682"/>
      <c r="EY64" s="682"/>
      <c r="EZ64" s="682"/>
      <c r="FA64" s="682"/>
      <c r="FB64" s="682"/>
      <c r="FC64" s="682"/>
      <c r="FD64" s="682"/>
      <c r="FE64" s="682"/>
      <c r="FF64" s="682"/>
      <c r="FG64" s="682"/>
      <c r="FH64" s="682"/>
      <c r="FI64" s="682"/>
      <c r="FJ64" s="682"/>
      <c r="FK64" s="682"/>
      <c r="FL64" s="682"/>
      <c r="FM64" s="682"/>
      <c r="FN64" s="682"/>
      <c r="FO64" s="682"/>
      <c r="FP64" s="682"/>
      <c r="FQ64" s="682"/>
      <c r="FR64" s="682"/>
      <c r="FS64" s="682"/>
      <c r="FT64" s="682"/>
      <c r="FU64" s="682"/>
      <c r="FV64" s="682"/>
      <c r="FW64" s="682"/>
      <c r="FX64" s="682"/>
      <c r="FY64" s="682"/>
      <c r="FZ64" s="682"/>
      <c r="GA64" s="682"/>
      <c r="GB64" s="682"/>
      <c r="GC64" s="682"/>
      <c r="GD64" s="682"/>
      <c r="GE64" s="682"/>
      <c r="GF64" s="682"/>
      <c r="GG64" s="682"/>
      <c r="GH64" s="682"/>
      <c r="GI64" s="682"/>
      <c r="GJ64" s="682"/>
      <c r="GK64" s="682"/>
      <c r="GL64" s="682"/>
      <c r="GM64" s="682"/>
      <c r="GN64" s="682"/>
      <c r="GO64" s="682"/>
      <c r="GP64" s="682"/>
      <c r="GQ64" s="682"/>
      <c r="GR64" s="682"/>
      <c r="GS64" s="682"/>
      <c r="GT64" s="682"/>
      <c r="GU64" s="682"/>
      <c r="GV64" s="682"/>
      <c r="GW64" s="682"/>
      <c r="GX64" s="682"/>
      <c r="GY64" s="682"/>
      <c r="GZ64" s="682"/>
      <c r="HA64" s="682"/>
      <c r="HB64" s="682"/>
      <c r="HC64" s="682"/>
    </row>
    <row r="65" customFormat="false" ht="15.75" hidden="false" customHeight="false" outlineLevel="0" collapsed="false">
      <c r="A65" s="682"/>
      <c r="B65" s="682"/>
      <c r="C65" s="682"/>
      <c r="D65" s="682"/>
      <c r="E65" s="682"/>
      <c r="F65" s="682"/>
      <c r="G65" s="682"/>
      <c r="H65" s="682"/>
      <c r="I65" s="682"/>
      <c r="J65" s="682"/>
      <c r="K65" s="682"/>
      <c r="L65" s="682"/>
      <c r="M65" s="682"/>
      <c r="N65" s="682"/>
      <c r="O65" s="682"/>
      <c r="P65" s="682"/>
      <c r="Q65" s="682"/>
      <c r="R65" s="682"/>
      <c r="S65" s="682"/>
      <c r="T65" s="682"/>
      <c r="U65" s="682"/>
      <c r="V65" s="682"/>
      <c r="W65" s="682"/>
      <c r="X65" s="682"/>
      <c r="Y65" s="682"/>
      <c r="Z65" s="682"/>
      <c r="AA65" s="682"/>
      <c r="AB65" s="682"/>
      <c r="AC65" s="682"/>
      <c r="AD65" s="682"/>
      <c r="AE65" s="682"/>
      <c r="AF65" s="682"/>
      <c r="AG65" s="682"/>
      <c r="AH65" s="682"/>
      <c r="AI65" s="682"/>
      <c r="AJ65" s="682"/>
      <c r="AK65" s="682"/>
      <c r="AL65" s="682"/>
      <c r="AM65" s="682"/>
      <c r="AN65" s="682"/>
      <c r="AO65" s="682"/>
      <c r="AP65" s="682"/>
      <c r="AQ65" s="682"/>
      <c r="AR65" s="682"/>
      <c r="AS65" s="682"/>
      <c r="AT65" s="682"/>
      <c r="AU65" s="682"/>
      <c r="AV65" s="682"/>
      <c r="AW65" s="682"/>
      <c r="AX65" s="682"/>
      <c r="AY65" s="682"/>
      <c r="AZ65" s="682"/>
      <c r="BA65" s="682"/>
      <c r="BB65" s="682"/>
      <c r="BC65" s="682"/>
      <c r="BD65" s="682"/>
      <c r="BE65" s="682"/>
      <c r="BF65" s="682"/>
      <c r="BG65" s="682"/>
      <c r="BH65" s="682"/>
      <c r="BI65" s="682"/>
      <c r="BJ65" s="682"/>
      <c r="BK65" s="682"/>
      <c r="BL65" s="682"/>
      <c r="BM65" s="682"/>
      <c r="BN65" s="682"/>
      <c r="BO65" s="682"/>
      <c r="BP65" s="682"/>
      <c r="BQ65" s="682"/>
      <c r="BR65" s="682"/>
      <c r="BS65" s="682"/>
      <c r="BT65" s="682"/>
      <c r="BU65" s="682"/>
      <c r="BV65" s="682"/>
      <c r="BW65" s="682"/>
      <c r="BX65" s="682"/>
      <c r="BY65" s="682"/>
      <c r="BZ65" s="682"/>
      <c r="CA65" s="682"/>
      <c r="CB65" s="682"/>
      <c r="CC65" s="682"/>
      <c r="CD65" s="682"/>
      <c r="CE65" s="682"/>
      <c r="CF65" s="682"/>
      <c r="CG65" s="682"/>
      <c r="CH65" s="682"/>
      <c r="CI65" s="682"/>
      <c r="CJ65" s="682"/>
      <c r="CK65" s="682"/>
      <c r="CL65" s="682"/>
      <c r="CM65" s="682"/>
      <c r="CN65" s="682"/>
      <c r="CO65" s="682"/>
      <c r="CP65" s="682"/>
      <c r="CQ65" s="682"/>
      <c r="CR65" s="682"/>
      <c r="CS65" s="682"/>
      <c r="CT65" s="682"/>
      <c r="CU65" s="682"/>
      <c r="CV65" s="682"/>
      <c r="CW65" s="682"/>
      <c r="CX65" s="682"/>
      <c r="CY65" s="682"/>
      <c r="CZ65" s="682"/>
      <c r="DA65" s="682"/>
      <c r="DB65" s="682"/>
      <c r="DC65" s="682"/>
      <c r="DD65" s="682"/>
      <c r="DE65" s="682"/>
      <c r="DF65" s="682"/>
      <c r="DG65" s="682"/>
      <c r="DH65" s="682"/>
      <c r="DI65" s="682"/>
      <c r="DJ65" s="682"/>
      <c r="DK65" s="682"/>
      <c r="DL65" s="682"/>
      <c r="DM65" s="682"/>
      <c r="DN65" s="682"/>
      <c r="DO65" s="682"/>
      <c r="DP65" s="682"/>
      <c r="DQ65" s="682"/>
      <c r="DR65" s="682"/>
      <c r="DS65" s="682"/>
      <c r="DT65" s="682"/>
      <c r="DU65" s="682"/>
      <c r="DV65" s="682"/>
      <c r="DW65" s="682"/>
      <c r="DX65" s="682"/>
      <c r="DY65" s="682"/>
      <c r="DZ65" s="682"/>
      <c r="EA65" s="682"/>
      <c r="EB65" s="682"/>
      <c r="EC65" s="682"/>
      <c r="ED65" s="682"/>
      <c r="EE65" s="682"/>
      <c r="EF65" s="682"/>
      <c r="EG65" s="682"/>
      <c r="EH65" s="682"/>
      <c r="EI65" s="682"/>
      <c r="EJ65" s="682"/>
      <c r="EK65" s="682"/>
      <c r="EL65" s="682"/>
      <c r="EM65" s="682"/>
      <c r="EN65" s="682"/>
      <c r="EO65" s="682"/>
      <c r="EP65" s="682"/>
      <c r="EQ65" s="682"/>
      <c r="ER65" s="682"/>
      <c r="ES65" s="682"/>
      <c r="ET65" s="682"/>
      <c r="EU65" s="682"/>
      <c r="EV65" s="682"/>
      <c r="EW65" s="682"/>
      <c r="EX65" s="682"/>
      <c r="EY65" s="682"/>
      <c r="EZ65" s="682"/>
      <c r="FA65" s="682"/>
      <c r="FB65" s="682"/>
      <c r="FC65" s="682"/>
      <c r="FD65" s="682"/>
      <c r="FE65" s="682"/>
      <c r="FF65" s="682"/>
      <c r="FG65" s="682"/>
      <c r="FH65" s="682"/>
      <c r="FI65" s="682"/>
      <c r="FJ65" s="682"/>
      <c r="FK65" s="682"/>
      <c r="FL65" s="682"/>
      <c r="FM65" s="682"/>
      <c r="FN65" s="682"/>
      <c r="FO65" s="682"/>
      <c r="FP65" s="682"/>
      <c r="FQ65" s="682"/>
      <c r="FR65" s="682"/>
      <c r="FS65" s="682"/>
      <c r="FT65" s="682"/>
      <c r="FU65" s="682"/>
      <c r="FV65" s="682"/>
      <c r="FW65" s="682"/>
      <c r="FX65" s="682"/>
      <c r="FY65" s="682"/>
      <c r="FZ65" s="682"/>
      <c r="GA65" s="682"/>
      <c r="GB65" s="682"/>
      <c r="GC65" s="682"/>
      <c r="GD65" s="682"/>
      <c r="GE65" s="682"/>
      <c r="GF65" s="682"/>
      <c r="GG65" s="682"/>
      <c r="GH65" s="682"/>
      <c r="GI65" s="682"/>
      <c r="GJ65" s="682"/>
      <c r="GK65" s="682"/>
      <c r="GL65" s="682"/>
      <c r="GM65" s="682"/>
      <c r="GN65" s="682"/>
      <c r="GO65" s="682"/>
      <c r="GP65" s="682"/>
      <c r="GQ65" s="682"/>
      <c r="GR65" s="682"/>
      <c r="GS65" s="682"/>
      <c r="GT65" s="682"/>
      <c r="GU65" s="682"/>
      <c r="GV65" s="682"/>
      <c r="GW65" s="682"/>
      <c r="GX65" s="682"/>
      <c r="GY65" s="682"/>
      <c r="GZ65" s="682"/>
      <c r="HA65" s="682"/>
      <c r="HB65" s="682"/>
      <c r="HC65" s="682"/>
    </row>
    <row r="66" customFormat="false" ht="15.75" hidden="false" customHeight="false" outlineLevel="0" collapsed="false">
      <c r="A66" s="682"/>
      <c r="B66" s="682"/>
      <c r="C66" s="682"/>
      <c r="D66" s="682"/>
      <c r="E66" s="682"/>
      <c r="F66" s="682"/>
      <c r="G66" s="682"/>
      <c r="H66" s="682"/>
      <c r="I66" s="682"/>
      <c r="J66" s="682"/>
      <c r="K66" s="682"/>
      <c r="L66" s="682"/>
      <c r="M66" s="682"/>
      <c r="N66" s="682"/>
      <c r="O66" s="682"/>
      <c r="P66" s="682"/>
      <c r="Q66" s="682"/>
      <c r="R66" s="682"/>
      <c r="S66" s="682"/>
      <c r="T66" s="682"/>
      <c r="U66" s="682"/>
      <c r="V66" s="682"/>
      <c r="W66" s="682"/>
      <c r="X66" s="682"/>
      <c r="Y66" s="682"/>
      <c r="Z66" s="682"/>
      <c r="AA66" s="682"/>
      <c r="AB66" s="682"/>
      <c r="AC66" s="682"/>
      <c r="AD66" s="682"/>
      <c r="AE66" s="682"/>
      <c r="AF66" s="682"/>
      <c r="AG66" s="682"/>
      <c r="AH66" s="682"/>
      <c r="AI66" s="682"/>
      <c r="AJ66" s="682"/>
      <c r="AK66" s="682"/>
      <c r="AL66" s="682"/>
      <c r="AM66" s="682"/>
      <c r="AN66" s="682"/>
      <c r="AO66" s="682"/>
      <c r="AP66" s="682"/>
      <c r="AQ66" s="682"/>
      <c r="AR66" s="682"/>
      <c r="AS66" s="682"/>
      <c r="AT66" s="682"/>
      <c r="AU66" s="682"/>
      <c r="AV66" s="682"/>
      <c r="AW66" s="682"/>
      <c r="AX66" s="682"/>
      <c r="AY66" s="682"/>
      <c r="AZ66" s="682"/>
      <c r="BA66" s="682"/>
      <c r="BB66" s="682"/>
      <c r="BC66" s="682"/>
      <c r="BD66" s="682"/>
      <c r="BE66" s="682"/>
      <c r="BF66" s="682"/>
      <c r="BG66" s="682"/>
      <c r="BH66" s="682"/>
      <c r="BI66" s="682"/>
      <c r="BJ66" s="682"/>
      <c r="BK66" s="682"/>
      <c r="BL66" s="682"/>
      <c r="BM66" s="682"/>
      <c r="BN66" s="682"/>
      <c r="BO66" s="682"/>
      <c r="BP66" s="682"/>
      <c r="BQ66" s="682"/>
      <c r="BR66" s="682"/>
      <c r="BS66" s="682"/>
      <c r="BT66" s="682"/>
      <c r="BU66" s="682"/>
      <c r="BV66" s="682"/>
      <c r="BW66" s="682"/>
      <c r="BX66" s="682"/>
      <c r="BY66" s="682"/>
      <c r="BZ66" s="682"/>
      <c r="CA66" s="682"/>
      <c r="CB66" s="682"/>
      <c r="CC66" s="682"/>
      <c r="CD66" s="682"/>
      <c r="CE66" s="682"/>
      <c r="CF66" s="682"/>
      <c r="CG66" s="682"/>
      <c r="CH66" s="682"/>
      <c r="CI66" s="682"/>
      <c r="CJ66" s="682"/>
      <c r="CK66" s="682"/>
      <c r="CL66" s="682"/>
      <c r="CM66" s="682"/>
      <c r="CN66" s="682"/>
      <c r="CO66" s="682"/>
      <c r="CP66" s="682"/>
      <c r="CQ66" s="682"/>
      <c r="CR66" s="682"/>
      <c r="CS66" s="682"/>
      <c r="CT66" s="682"/>
      <c r="CU66" s="682"/>
      <c r="CV66" s="682"/>
      <c r="CW66" s="682"/>
      <c r="CX66" s="682"/>
      <c r="CY66" s="682"/>
      <c r="CZ66" s="682"/>
      <c r="DA66" s="682"/>
      <c r="DB66" s="682"/>
      <c r="DC66" s="682"/>
      <c r="DD66" s="682"/>
      <c r="DE66" s="682"/>
      <c r="DF66" s="682"/>
      <c r="DG66" s="682"/>
      <c r="DH66" s="682"/>
      <c r="DI66" s="682"/>
      <c r="DJ66" s="682"/>
      <c r="DK66" s="682"/>
      <c r="DL66" s="682"/>
      <c r="DM66" s="682"/>
      <c r="DN66" s="682"/>
      <c r="DO66" s="682"/>
      <c r="DP66" s="682"/>
      <c r="DQ66" s="682"/>
      <c r="DR66" s="682"/>
      <c r="DS66" s="682"/>
      <c r="DT66" s="682"/>
      <c r="DU66" s="682"/>
      <c r="DV66" s="682"/>
      <c r="DW66" s="682"/>
      <c r="DX66" s="682"/>
      <c r="DY66" s="682"/>
      <c r="DZ66" s="682"/>
      <c r="EA66" s="682"/>
      <c r="EB66" s="682"/>
      <c r="EC66" s="682"/>
      <c r="ED66" s="682"/>
      <c r="EE66" s="682"/>
      <c r="EF66" s="682"/>
      <c r="EG66" s="682"/>
      <c r="EH66" s="682"/>
      <c r="EI66" s="682"/>
      <c r="EJ66" s="682"/>
      <c r="EK66" s="682"/>
      <c r="EL66" s="682"/>
      <c r="EM66" s="682"/>
      <c r="EN66" s="682"/>
      <c r="EO66" s="682"/>
      <c r="EP66" s="682"/>
      <c r="EQ66" s="682"/>
      <c r="ER66" s="682"/>
      <c r="ES66" s="682"/>
      <c r="ET66" s="682"/>
      <c r="EU66" s="682"/>
      <c r="EV66" s="682"/>
      <c r="EW66" s="682"/>
      <c r="EX66" s="682"/>
      <c r="EY66" s="682"/>
      <c r="EZ66" s="682"/>
      <c r="FA66" s="682"/>
      <c r="FB66" s="682"/>
      <c r="FC66" s="682"/>
      <c r="FD66" s="682"/>
      <c r="FE66" s="682"/>
      <c r="FF66" s="682"/>
      <c r="FG66" s="682"/>
      <c r="FH66" s="682"/>
      <c r="FI66" s="682"/>
      <c r="FJ66" s="682"/>
      <c r="FK66" s="682"/>
      <c r="FL66" s="682"/>
      <c r="FM66" s="682"/>
      <c r="FN66" s="682"/>
      <c r="FO66" s="682"/>
      <c r="FP66" s="682"/>
      <c r="FQ66" s="682"/>
      <c r="FR66" s="682"/>
      <c r="FS66" s="682"/>
      <c r="FT66" s="682"/>
      <c r="FU66" s="682"/>
      <c r="FV66" s="682"/>
      <c r="FW66" s="682"/>
      <c r="FX66" s="682"/>
      <c r="FY66" s="682"/>
      <c r="FZ66" s="682"/>
      <c r="GA66" s="682"/>
      <c r="GB66" s="682"/>
      <c r="GC66" s="682"/>
      <c r="GD66" s="682"/>
      <c r="GE66" s="682"/>
      <c r="GF66" s="682"/>
      <c r="GG66" s="682"/>
      <c r="GH66" s="682"/>
      <c r="GI66" s="682"/>
      <c r="GJ66" s="682"/>
      <c r="GK66" s="682"/>
      <c r="GL66" s="682"/>
      <c r="GM66" s="682"/>
      <c r="GN66" s="682"/>
      <c r="GO66" s="682"/>
      <c r="GP66" s="682"/>
      <c r="GQ66" s="682"/>
      <c r="GR66" s="682"/>
      <c r="GS66" s="682"/>
      <c r="GT66" s="682"/>
      <c r="GU66" s="682"/>
      <c r="GV66" s="682"/>
      <c r="GW66" s="682"/>
      <c r="GX66" s="682"/>
      <c r="GY66" s="682"/>
      <c r="GZ66" s="682"/>
      <c r="HA66" s="682"/>
      <c r="HB66" s="682"/>
      <c r="HC66" s="682"/>
    </row>
  </sheetData>
  <mergeCells count="1326">
    <mergeCell ref="A1:A5"/>
    <mergeCell ref="D1:I1"/>
    <mergeCell ref="J1:O1"/>
    <mergeCell ref="P1:U1"/>
    <mergeCell ref="V1:AA1"/>
    <mergeCell ref="AB1:AG1"/>
    <mergeCell ref="AH1:AM1"/>
    <mergeCell ref="AN1:AS1"/>
    <mergeCell ref="AT1:AY1"/>
    <mergeCell ref="AZ1:BE1"/>
    <mergeCell ref="BF1:BK1"/>
    <mergeCell ref="BL1:BQ1"/>
    <mergeCell ref="BR1:BW1"/>
    <mergeCell ref="BX1:CC1"/>
    <mergeCell ref="CD1:CJ1"/>
    <mergeCell ref="CK1:CQ1"/>
    <mergeCell ref="CR1:CW1"/>
    <mergeCell ref="CX1:DC1"/>
    <mergeCell ref="DD1:DI1"/>
    <mergeCell ref="DJ1:DO1"/>
    <mergeCell ref="DP1:DU1"/>
    <mergeCell ref="DV1:EA1"/>
    <mergeCell ref="EB1:EG1"/>
    <mergeCell ref="EH1:EM1"/>
    <mergeCell ref="EN1:ES1"/>
    <mergeCell ref="ET1:EY1"/>
    <mergeCell ref="EZ1:FF1"/>
    <mergeCell ref="FG1:FM1"/>
    <mergeCell ref="FN1:FS1"/>
    <mergeCell ref="FT1:FY1"/>
    <mergeCell ref="FZ1:GE1"/>
    <mergeCell ref="GF1:GK1"/>
    <mergeCell ref="GL1:GQ1"/>
    <mergeCell ref="GR1:GW1"/>
    <mergeCell ref="GX1:HC1"/>
    <mergeCell ref="B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BY2:BY3"/>
    <mergeCell ref="BZ2:BZ3"/>
    <mergeCell ref="CA2:CA3"/>
    <mergeCell ref="CB2:CB3"/>
    <mergeCell ref="CC2:CC3"/>
    <mergeCell ref="CD2:CD3"/>
    <mergeCell ref="CE2:CE3"/>
    <mergeCell ref="CF2:CF3"/>
    <mergeCell ref="CG2:CG3"/>
    <mergeCell ref="CH2:CH3"/>
    <mergeCell ref="CI2:CI3"/>
    <mergeCell ref="CJ2:CJ3"/>
    <mergeCell ref="CK2:CK3"/>
    <mergeCell ref="CL2:CL3"/>
    <mergeCell ref="CM2:CM3"/>
    <mergeCell ref="CN2:CN3"/>
    <mergeCell ref="CO2:CO3"/>
    <mergeCell ref="CP2:CP3"/>
    <mergeCell ref="CQ2:CQ3"/>
    <mergeCell ref="CR2:CR3"/>
    <mergeCell ref="CS2:CS3"/>
    <mergeCell ref="CT2:CT3"/>
    <mergeCell ref="CU2:CU3"/>
    <mergeCell ref="CV2:CV3"/>
    <mergeCell ref="CW2:CW3"/>
    <mergeCell ref="CX2:CX3"/>
    <mergeCell ref="CY2:CY3"/>
    <mergeCell ref="CZ2:CZ3"/>
    <mergeCell ref="DA2:DA3"/>
    <mergeCell ref="DB2:DB3"/>
    <mergeCell ref="DC2:DC3"/>
    <mergeCell ref="DD2:DD3"/>
    <mergeCell ref="DE2:DE3"/>
    <mergeCell ref="DF2:DF3"/>
    <mergeCell ref="DG2:DG3"/>
    <mergeCell ref="DH2:DH3"/>
    <mergeCell ref="DI2:DI3"/>
    <mergeCell ref="DJ2:DJ3"/>
    <mergeCell ref="DK2:DK3"/>
    <mergeCell ref="DL2:DL3"/>
    <mergeCell ref="DM2:DM3"/>
    <mergeCell ref="DN2:DN3"/>
    <mergeCell ref="DO2:DO3"/>
    <mergeCell ref="DP2:DP3"/>
    <mergeCell ref="DQ2:DQ3"/>
    <mergeCell ref="DR2:DR3"/>
    <mergeCell ref="DS2:DS3"/>
    <mergeCell ref="DT2:DT3"/>
    <mergeCell ref="DU2:DU3"/>
    <mergeCell ref="DV2:DV3"/>
    <mergeCell ref="DW2:DW3"/>
    <mergeCell ref="DX2:DX3"/>
    <mergeCell ref="DY2:DY3"/>
    <mergeCell ref="DZ2:DZ3"/>
    <mergeCell ref="EA2:EA3"/>
    <mergeCell ref="EB2:EB3"/>
    <mergeCell ref="EC2:EC3"/>
    <mergeCell ref="ED2:ED3"/>
    <mergeCell ref="EE2:EE3"/>
    <mergeCell ref="EF2:EF3"/>
    <mergeCell ref="EG2:EG3"/>
    <mergeCell ref="EH2:EH3"/>
    <mergeCell ref="EI2:EI3"/>
    <mergeCell ref="EJ2:EJ3"/>
    <mergeCell ref="EK2:EK3"/>
    <mergeCell ref="EL2:EL3"/>
    <mergeCell ref="EM2:EM3"/>
    <mergeCell ref="EN2:EN3"/>
    <mergeCell ref="EO2:EO3"/>
    <mergeCell ref="EP2:EP3"/>
    <mergeCell ref="EQ2:EQ3"/>
    <mergeCell ref="ER2:ER3"/>
    <mergeCell ref="ES2:ES3"/>
    <mergeCell ref="ET2:ET3"/>
    <mergeCell ref="EU2:EU3"/>
    <mergeCell ref="EV2:EV3"/>
    <mergeCell ref="EW2:EW3"/>
    <mergeCell ref="EX2:EX3"/>
    <mergeCell ref="EY2:EY3"/>
    <mergeCell ref="EZ2:EZ3"/>
    <mergeCell ref="FA2:FA3"/>
    <mergeCell ref="FB2:FB3"/>
    <mergeCell ref="FC2:FC3"/>
    <mergeCell ref="FD2:FD3"/>
    <mergeCell ref="FE2:FE3"/>
    <mergeCell ref="FF2:FF3"/>
    <mergeCell ref="FG2:FG3"/>
    <mergeCell ref="FH2:FH3"/>
    <mergeCell ref="FI2:FI3"/>
    <mergeCell ref="FJ2:FJ3"/>
    <mergeCell ref="FK2:FK3"/>
    <mergeCell ref="FL2:FL3"/>
    <mergeCell ref="FM2:FM3"/>
    <mergeCell ref="FN2:FN3"/>
    <mergeCell ref="FO2:FO3"/>
    <mergeCell ref="FP2:FP3"/>
    <mergeCell ref="FQ2:FQ3"/>
    <mergeCell ref="FR2:FR3"/>
    <mergeCell ref="FS2:FS3"/>
    <mergeCell ref="FT2:FT3"/>
    <mergeCell ref="FU2:FU3"/>
    <mergeCell ref="FV2:FV3"/>
    <mergeCell ref="FW2:FW3"/>
    <mergeCell ref="FX2:FX3"/>
    <mergeCell ref="FY2:FY3"/>
    <mergeCell ref="FZ2:FZ3"/>
    <mergeCell ref="GA2:GA3"/>
    <mergeCell ref="GB2:GB3"/>
    <mergeCell ref="GC2:GC3"/>
    <mergeCell ref="GD2:GD3"/>
    <mergeCell ref="GE2:GE3"/>
    <mergeCell ref="GF2:GF3"/>
    <mergeCell ref="GG2:GG3"/>
    <mergeCell ref="GH2:GH3"/>
    <mergeCell ref="GI2:GI3"/>
    <mergeCell ref="GJ2:GJ3"/>
    <mergeCell ref="GK2:GK3"/>
    <mergeCell ref="GL2:GL3"/>
    <mergeCell ref="GM2:GM3"/>
    <mergeCell ref="GN2:GN3"/>
    <mergeCell ref="GO2:GO3"/>
    <mergeCell ref="GP2:GP3"/>
    <mergeCell ref="GQ2:GQ3"/>
    <mergeCell ref="GR2:GR3"/>
    <mergeCell ref="GS2:GS3"/>
    <mergeCell ref="GT2:GT3"/>
    <mergeCell ref="GU2:GU3"/>
    <mergeCell ref="GV2:GV3"/>
    <mergeCell ref="GW2:GW3"/>
    <mergeCell ref="GX2:GX3"/>
    <mergeCell ref="GY2:GY3"/>
    <mergeCell ref="GZ2:GZ3"/>
    <mergeCell ref="HA2:HA3"/>
    <mergeCell ref="HB2:HB3"/>
    <mergeCell ref="HC2:HC3"/>
    <mergeCell ref="B4:B5"/>
    <mergeCell ref="C4:C5"/>
    <mergeCell ref="D4:I5"/>
    <mergeCell ref="J4:O5"/>
    <mergeCell ref="P4:U5"/>
    <mergeCell ref="V4:AA5"/>
    <mergeCell ref="AB4:AG5"/>
    <mergeCell ref="AH4:AM5"/>
    <mergeCell ref="AN4:AS5"/>
    <mergeCell ref="AT4:AY5"/>
    <mergeCell ref="AZ4:BE5"/>
    <mergeCell ref="BF4:BK5"/>
    <mergeCell ref="BL4:BQ5"/>
    <mergeCell ref="BR4:BW5"/>
    <mergeCell ref="BX4:CC5"/>
    <mergeCell ref="CD4:CJ5"/>
    <mergeCell ref="CK4:CQ5"/>
    <mergeCell ref="CR4:CW5"/>
    <mergeCell ref="CX4:DC5"/>
    <mergeCell ref="DD4:DI5"/>
    <mergeCell ref="DJ4:DO5"/>
    <mergeCell ref="DP4:DU5"/>
    <mergeCell ref="DV4:EA5"/>
    <mergeCell ref="EB4:EG5"/>
    <mergeCell ref="EH4:EM5"/>
    <mergeCell ref="EN4:ES5"/>
    <mergeCell ref="ET4:EY5"/>
    <mergeCell ref="EZ4:FF5"/>
    <mergeCell ref="FG4:FM5"/>
    <mergeCell ref="FN4:FS5"/>
    <mergeCell ref="FT4:FY5"/>
    <mergeCell ref="FZ4:GE5"/>
    <mergeCell ref="GF4:GK5"/>
    <mergeCell ref="GL4:GQ5"/>
    <mergeCell ref="GR4:GW5"/>
    <mergeCell ref="GX4:HC5"/>
    <mergeCell ref="A6:C6"/>
    <mergeCell ref="A7:A13"/>
    <mergeCell ref="D7:D13"/>
    <mergeCell ref="E7:E13"/>
    <mergeCell ref="F7:F13"/>
    <mergeCell ref="G7:G13"/>
    <mergeCell ref="H7:H13"/>
    <mergeCell ref="I7:I13"/>
    <mergeCell ref="J7:J13"/>
    <mergeCell ref="K7:K13"/>
    <mergeCell ref="L7:L13"/>
    <mergeCell ref="M7:M13"/>
    <mergeCell ref="N7:N13"/>
    <mergeCell ref="O7:O13"/>
    <mergeCell ref="P7:P13"/>
    <mergeCell ref="Q7:Q13"/>
    <mergeCell ref="R7:R13"/>
    <mergeCell ref="S7:S13"/>
    <mergeCell ref="T7:T13"/>
    <mergeCell ref="U7:U13"/>
    <mergeCell ref="V7:V13"/>
    <mergeCell ref="W7:W13"/>
    <mergeCell ref="X7:X13"/>
    <mergeCell ref="Y7:Y13"/>
    <mergeCell ref="Z7:Z13"/>
    <mergeCell ref="AA7:AA13"/>
    <mergeCell ref="AB7:AB13"/>
    <mergeCell ref="AC7:AC13"/>
    <mergeCell ref="AD7:AD13"/>
    <mergeCell ref="AE7:AE13"/>
    <mergeCell ref="AF7:AF13"/>
    <mergeCell ref="AG7:AG13"/>
    <mergeCell ref="AH7:AH13"/>
    <mergeCell ref="AI7:AI13"/>
    <mergeCell ref="AJ7:AJ13"/>
    <mergeCell ref="AK7:AK13"/>
    <mergeCell ref="AL7:AL13"/>
    <mergeCell ref="AM7:AM13"/>
    <mergeCell ref="AN7:AN13"/>
    <mergeCell ref="AO7:AO13"/>
    <mergeCell ref="AP7:AP13"/>
    <mergeCell ref="AQ7:AQ13"/>
    <mergeCell ref="AR7:AR13"/>
    <mergeCell ref="AS7:AS13"/>
    <mergeCell ref="AT7:AT13"/>
    <mergeCell ref="AU7:AU13"/>
    <mergeCell ref="AV7:AV13"/>
    <mergeCell ref="AW7:AW13"/>
    <mergeCell ref="AX7:AX13"/>
    <mergeCell ref="AY7:AY13"/>
    <mergeCell ref="AZ7:AZ13"/>
    <mergeCell ref="BA7:BA13"/>
    <mergeCell ref="BB7:BB13"/>
    <mergeCell ref="BC7:BC13"/>
    <mergeCell ref="BD7:BD13"/>
    <mergeCell ref="BE7:BE13"/>
    <mergeCell ref="BF7:BF13"/>
    <mergeCell ref="BG7:BG13"/>
    <mergeCell ref="BH7:BH13"/>
    <mergeCell ref="BI7:BI13"/>
    <mergeCell ref="BJ7:BJ13"/>
    <mergeCell ref="BK7:BK13"/>
    <mergeCell ref="BL7:BL13"/>
    <mergeCell ref="BM7:BM13"/>
    <mergeCell ref="BN7:BN13"/>
    <mergeCell ref="BO7:BO13"/>
    <mergeCell ref="BP7:BP13"/>
    <mergeCell ref="BQ7:BQ13"/>
    <mergeCell ref="BR7:BR13"/>
    <mergeCell ref="BS7:BS13"/>
    <mergeCell ref="BT7:BT13"/>
    <mergeCell ref="BU7:BU13"/>
    <mergeCell ref="BV7:BV13"/>
    <mergeCell ref="BW7:BW13"/>
    <mergeCell ref="BX7:BX13"/>
    <mergeCell ref="BY7:BY13"/>
    <mergeCell ref="BZ7:BZ13"/>
    <mergeCell ref="CA7:CA13"/>
    <mergeCell ref="CB7:CB13"/>
    <mergeCell ref="CC7:CC13"/>
    <mergeCell ref="CD7:CD13"/>
    <mergeCell ref="CE7:CE13"/>
    <mergeCell ref="CF7:CF13"/>
    <mergeCell ref="CG7:CG13"/>
    <mergeCell ref="CH7:CH13"/>
    <mergeCell ref="CI7:CI13"/>
    <mergeCell ref="CJ7:CJ13"/>
    <mergeCell ref="CK7:CK13"/>
    <mergeCell ref="CL7:CL13"/>
    <mergeCell ref="CM7:CM13"/>
    <mergeCell ref="CN7:CN13"/>
    <mergeCell ref="CO7:CO13"/>
    <mergeCell ref="CP7:CP13"/>
    <mergeCell ref="CQ7:CQ13"/>
    <mergeCell ref="CR7:CR13"/>
    <mergeCell ref="CS7:CS13"/>
    <mergeCell ref="CT7:CT13"/>
    <mergeCell ref="CU7:CU13"/>
    <mergeCell ref="CV7:CV13"/>
    <mergeCell ref="CW7:CW13"/>
    <mergeCell ref="CX7:CX13"/>
    <mergeCell ref="CY7:CY13"/>
    <mergeCell ref="CZ7:CZ13"/>
    <mergeCell ref="DA7:DA13"/>
    <mergeCell ref="DB7:DB13"/>
    <mergeCell ref="DC7:DC13"/>
    <mergeCell ref="DD7:DD13"/>
    <mergeCell ref="DE7:DE13"/>
    <mergeCell ref="DF7:DF13"/>
    <mergeCell ref="DG7:DG13"/>
    <mergeCell ref="DH7:DH13"/>
    <mergeCell ref="DI7:DI13"/>
    <mergeCell ref="DJ7:DJ13"/>
    <mergeCell ref="DK7:DK13"/>
    <mergeCell ref="DL7:DL13"/>
    <mergeCell ref="DM7:DM13"/>
    <mergeCell ref="DN7:DN13"/>
    <mergeCell ref="DO7:DO13"/>
    <mergeCell ref="DP7:DP13"/>
    <mergeCell ref="DQ7:DQ13"/>
    <mergeCell ref="DR7:DR13"/>
    <mergeCell ref="DS7:DS13"/>
    <mergeCell ref="DT7:DT13"/>
    <mergeCell ref="DU7:DU13"/>
    <mergeCell ref="DV7:DV13"/>
    <mergeCell ref="DW7:DW13"/>
    <mergeCell ref="DX7:DX13"/>
    <mergeCell ref="DY7:DY13"/>
    <mergeCell ref="DZ7:DZ13"/>
    <mergeCell ref="EA7:EA13"/>
    <mergeCell ref="EB7:EB13"/>
    <mergeCell ref="EC7:EC13"/>
    <mergeCell ref="ED7:ED13"/>
    <mergeCell ref="EE7:EE13"/>
    <mergeCell ref="EF7:EF13"/>
    <mergeCell ref="EG7:EG13"/>
    <mergeCell ref="EH7:EH13"/>
    <mergeCell ref="EI7:EI13"/>
    <mergeCell ref="EJ7:EJ13"/>
    <mergeCell ref="EK7:EK13"/>
    <mergeCell ref="EL7:EL13"/>
    <mergeCell ref="EM7:EM13"/>
    <mergeCell ref="EN7:EN13"/>
    <mergeCell ref="EO7:EO13"/>
    <mergeCell ref="EP7:EP13"/>
    <mergeCell ref="EQ7:EQ13"/>
    <mergeCell ref="ER7:ER13"/>
    <mergeCell ref="ES7:ES13"/>
    <mergeCell ref="ET7:ET13"/>
    <mergeCell ref="EU7:EU13"/>
    <mergeCell ref="EV7:EV13"/>
    <mergeCell ref="EW7:EW13"/>
    <mergeCell ref="EX7:EX13"/>
    <mergeCell ref="EY7:EY13"/>
    <mergeCell ref="EZ7:EZ13"/>
    <mergeCell ref="FA7:FA13"/>
    <mergeCell ref="FB7:FB13"/>
    <mergeCell ref="FC7:FC13"/>
    <mergeCell ref="FD7:FD13"/>
    <mergeCell ref="FE7:FE13"/>
    <mergeCell ref="FF7:FF13"/>
    <mergeCell ref="FG7:FG13"/>
    <mergeCell ref="FH7:FH13"/>
    <mergeCell ref="FI7:FI13"/>
    <mergeCell ref="FJ7:FJ13"/>
    <mergeCell ref="FK7:FK13"/>
    <mergeCell ref="FL7:FL13"/>
    <mergeCell ref="FM7:FM13"/>
    <mergeCell ref="FN7:FN13"/>
    <mergeCell ref="FO7:FO13"/>
    <mergeCell ref="FP7:FP13"/>
    <mergeCell ref="FQ7:FQ13"/>
    <mergeCell ref="FR7:FR13"/>
    <mergeCell ref="FS7:FS13"/>
    <mergeCell ref="FT7:FT13"/>
    <mergeCell ref="FU7:FU13"/>
    <mergeCell ref="FV7:FV13"/>
    <mergeCell ref="FW7:FW13"/>
    <mergeCell ref="FX7:FX13"/>
    <mergeCell ref="FY7:FY13"/>
    <mergeCell ref="FZ7:FZ13"/>
    <mergeCell ref="GA7:GA13"/>
    <mergeCell ref="GB7:GB13"/>
    <mergeCell ref="GC7:GC13"/>
    <mergeCell ref="GD7:GD13"/>
    <mergeCell ref="GE7:GE13"/>
    <mergeCell ref="GF7:GF13"/>
    <mergeCell ref="GG7:GG13"/>
    <mergeCell ref="GH7:GH13"/>
    <mergeCell ref="GI7:GI13"/>
    <mergeCell ref="GJ7:GJ13"/>
    <mergeCell ref="GK7:GK13"/>
    <mergeCell ref="GL7:GL13"/>
    <mergeCell ref="GM7:GM13"/>
    <mergeCell ref="GN7:GN13"/>
    <mergeCell ref="GO7:GO13"/>
    <mergeCell ref="GP7:GP13"/>
    <mergeCell ref="GQ7:GQ13"/>
    <mergeCell ref="GR7:GR13"/>
    <mergeCell ref="GS7:GS13"/>
    <mergeCell ref="GT7:GT13"/>
    <mergeCell ref="GU7:GU13"/>
    <mergeCell ref="GV7:GV13"/>
    <mergeCell ref="GW7:GW13"/>
    <mergeCell ref="GX7:GX13"/>
    <mergeCell ref="GY7:GY13"/>
    <mergeCell ref="GZ7:GZ13"/>
    <mergeCell ref="HA7:HA13"/>
    <mergeCell ref="HB7:HB13"/>
    <mergeCell ref="HC7:HC13"/>
    <mergeCell ref="A14:A20"/>
    <mergeCell ref="D14:D20"/>
    <mergeCell ref="E14:E20"/>
    <mergeCell ref="F14:F20"/>
    <mergeCell ref="G14:G20"/>
    <mergeCell ref="H14:H20"/>
    <mergeCell ref="I14:I20"/>
    <mergeCell ref="J14:J20"/>
    <mergeCell ref="K14:K20"/>
    <mergeCell ref="L14:L20"/>
    <mergeCell ref="M14:M20"/>
    <mergeCell ref="N14:N20"/>
    <mergeCell ref="O14:O20"/>
    <mergeCell ref="P14:P20"/>
    <mergeCell ref="Q14:Q20"/>
    <mergeCell ref="R14:R20"/>
    <mergeCell ref="S14:S20"/>
    <mergeCell ref="T14:T20"/>
    <mergeCell ref="U14:U20"/>
    <mergeCell ref="V14:V20"/>
    <mergeCell ref="W14:W20"/>
    <mergeCell ref="X14:X20"/>
    <mergeCell ref="Y14:Y20"/>
    <mergeCell ref="Z14:Z20"/>
    <mergeCell ref="AA14:AA20"/>
    <mergeCell ref="AB14:AB20"/>
    <mergeCell ref="AC14:AC20"/>
    <mergeCell ref="AD14:AD20"/>
    <mergeCell ref="AE14:AE20"/>
    <mergeCell ref="AF14:AF20"/>
    <mergeCell ref="AG14:AG20"/>
    <mergeCell ref="AH14:AH20"/>
    <mergeCell ref="AI14:AI20"/>
    <mergeCell ref="AJ14:AJ20"/>
    <mergeCell ref="AK14:AK20"/>
    <mergeCell ref="AL14:AL20"/>
    <mergeCell ref="AM14:AM20"/>
    <mergeCell ref="AN14:AN20"/>
    <mergeCell ref="AO14:AO20"/>
    <mergeCell ref="AP14:AP20"/>
    <mergeCell ref="AQ14:AQ20"/>
    <mergeCell ref="AR14:AR20"/>
    <mergeCell ref="AS14:AS20"/>
    <mergeCell ref="AT14:AT20"/>
    <mergeCell ref="AU14:AU20"/>
    <mergeCell ref="AV14:AV20"/>
    <mergeCell ref="AW14:AW20"/>
    <mergeCell ref="AX14:AX20"/>
    <mergeCell ref="AY14:AY20"/>
    <mergeCell ref="AZ14:AZ20"/>
    <mergeCell ref="BA14:BA20"/>
    <mergeCell ref="BB14:BB20"/>
    <mergeCell ref="BC14:BC20"/>
    <mergeCell ref="BD14:BD20"/>
    <mergeCell ref="BE14:BE20"/>
    <mergeCell ref="BF14:BF20"/>
    <mergeCell ref="BG14:BG20"/>
    <mergeCell ref="BH14:BH20"/>
    <mergeCell ref="BI14:BI20"/>
    <mergeCell ref="BJ14:BJ20"/>
    <mergeCell ref="BK14:BK20"/>
    <mergeCell ref="BL14:BL20"/>
    <mergeCell ref="BM14:BM20"/>
    <mergeCell ref="BN14:BN20"/>
    <mergeCell ref="BO14:BO20"/>
    <mergeCell ref="BP14:BP20"/>
    <mergeCell ref="BQ14:BQ20"/>
    <mergeCell ref="BR14:BR20"/>
    <mergeCell ref="BS14:BS20"/>
    <mergeCell ref="BT14:BT20"/>
    <mergeCell ref="BU14:BU20"/>
    <mergeCell ref="BV14:BV20"/>
    <mergeCell ref="BW14:BW20"/>
    <mergeCell ref="BX14:BX20"/>
    <mergeCell ref="BY14:BY20"/>
    <mergeCell ref="BZ14:BZ20"/>
    <mergeCell ref="CA14:CA20"/>
    <mergeCell ref="CB14:CB20"/>
    <mergeCell ref="CC14:CC20"/>
    <mergeCell ref="CD14:CD20"/>
    <mergeCell ref="CE14:CE20"/>
    <mergeCell ref="CF14:CF20"/>
    <mergeCell ref="CG14:CG20"/>
    <mergeCell ref="CH14:CH20"/>
    <mergeCell ref="CI14:CI20"/>
    <mergeCell ref="CJ14:CJ20"/>
    <mergeCell ref="CK14:CK20"/>
    <mergeCell ref="CL14:CL20"/>
    <mergeCell ref="CM14:CM20"/>
    <mergeCell ref="CN14:CN20"/>
    <mergeCell ref="CO14:CO20"/>
    <mergeCell ref="CP14:CP20"/>
    <mergeCell ref="CQ14:CQ20"/>
    <mergeCell ref="CR14:CR20"/>
    <mergeCell ref="CS14:CS20"/>
    <mergeCell ref="CT14:CT20"/>
    <mergeCell ref="CU14:CU20"/>
    <mergeCell ref="CV14:CV20"/>
    <mergeCell ref="CW14:CW20"/>
    <mergeCell ref="CX14:CX20"/>
    <mergeCell ref="CY14:CY20"/>
    <mergeCell ref="CZ14:CZ20"/>
    <mergeCell ref="DA14:DA20"/>
    <mergeCell ref="DB14:DB20"/>
    <mergeCell ref="DC14:DC20"/>
    <mergeCell ref="DD14:DD20"/>
    <mergeCell ref="DE14:DE20"/>
    <mergeCell ref="DF14:DF20"/>
    <mergeCell ref="DG14:DG20"/>
    <mergeCell ref="DH14:DH20"/>
    <mergeCell ref="DI14:DI20"/>
    <mergeCell ref="DJ14:DJ20"/>
    <mergeCell ref="DK14:DK20"/>
    <mergeCell ref="DL14:DL20"/>
    <mergeCell ref="DM14:DM20"/>
    <mergeCell ref="DN14:DN20"/>
    <mergeCell ref="DO14:DO20"/>
    <mergeCell ref="DP14:DP20"/>
    <mergeCell ref="DQ14:DQ20"/>
    <mergeCell ref="DR14:DR20"/>
    <mergeCell ref="DS14:DS20"/>
    <mergeCell ref="DT14:DT20"/>
    <mergeCell ref="DU14:DU20"/>
    <mergeCell ref="DV14:DV20"/>
    <mergeCell ref="DW14:DW20"/>
    <mergeCell ref="DX14:DX20"/>
    <mergeCell ref="DY14:DY20"/>
    <mergeCell ref="DZ14:DZ20"/>
    <mergeCell ref="EA14:EA20"/>
    <mergeCell ref="EB14:EB20"/>
    <mergeCell ref="EC14:EC20"/>
    <mergeCell ref="ED14:ED20"/>
    <mergeCell ref="EE14:EE20"/>
    <mergeCell ref="EF14:EF20"/>
    <mergeCell ref="EG14:EG20"/>
    <mergeCell ref="EH14:EH20"/>
    <mergeCell ref="EI14:EI20"/>
    <mergeCell ref="EJ14:EJ20"/>
    <mergeCell ref="EK14:EK20"/>
    <mergeCell ref="EL14:EL20"/>
    <mergeCell ref="EM14:EM20"/>
    <mergeCell ref="EN14:EN20"/>
    <mergeCell ref="EO14:EO20"/>
    <mergeCell ref="EP14:EP20"/>
    <mergeCell ref="EQ14:EQ20"/>
    <mergeCell ref="ER14:ER20"/>
    <mergeCell ref="ES14:ES20"/>
    <mergeCell ref="ET14:ET20"/>
    <mergeCell ref="EU14:EU20"/>
    <mergeCell ref="EV14:EV20"/>
    <mergeCell ref="EW14:EW20"/>
    <mergeCell ref="EX14:EX20"/>
    <mergeCell ref="EY14:EY20"/>
    <mergeCell ref="EZ14:EZ20"/>
    <mergeCell ref="FA14:FA20"/>
    <mergeCell ref="FB14:FB20"/>
    <mergeCell ref="FC14:FC20"/>
    <mergeCell ref="FD14:FD20"/>
    <mergeCell ref="FE14:FE20"/>
    <mergeCell ref="FF14:FF20"/>
    <mergeCell ref="FG14:FG20"/>
    <mergeCell ref="FH14:FH20"/>
    <mergeCell ref="FI14:FI20"/>
    <mergeCell ref="FJ14:FJ20"/>
    <mergeCell ref="FK14:FK20"/>
    <mergeCell ref="FL14:FL20"/>
    <mergeCell ref="FM14:FM20"/>
    <mergeCell ref="FN14:FN20"/>
    <mergeCell ref="FO14:FO20"/>
    <mergeCell ref="FP14:FP20"/>
    <mergeCell ref="FQ14:FQ20"/>
    <mergeCell ref="FR14:FR20"/>
    <mergeCell ref="FS14:FS20"/>
    <mergeCell ref="FT14:FT20"/>
    <mergeCell ref="FU14:FU20"/>
    <mergeCell ref="FV14:FV20"/>
    <mergeCell ref="FW14:FW20"/>
    <mergeCell ref="FX14:FX20"/>
    <mergeCell ref="FY14:FY20"/>
    <mergeCell ref="FZ14:FZ20"/>
    <mergeCell ref="GA14:GA20"/>
    <mergeCell ref="GB14:GB20"/>
    <mergeCell ref="GC14:GC20"/>
    <mergeCell ref="GD14:GD20"/>
    <mergeCell ref="GE14:GE20"/>
    <mergeCell ref="GF14:GF20"/>
    <mergeCell ref="GG14:GG20"/>
    <mergeCell ref="GH14:GH20"/>
    <mergeCell ref="GI14:GI20"/>
    <mergeCell ref="GJ14:GJ20"/>
    <mergeCell ref="GK14:GK20"/>
    <mergeCell ref="GL14:GL20"/>
    <mergeCell ref="GM14:GM20"/>
    <mergeCell ref="GN14:GN20"/>
    <mergeCell ref="GO14:GO20"/>
    <mergeCell ref="GP14:GP20"/>
    <mergeCell ref="GQ14:GQ20"/>
    <mergeCell ref="GR14:GR20"/>
    <mergeCell ref="GS14:GS20"/>
    <mergeCell ref="GT14:GT20"/>
    <mergeCell ref="GU14:GU20"/>
    <mergeCell ref="GV14:GV20"/>
    <mergeCell ref="GW14:GW20"/>
    <mergeCell ref="GX14:GX20"/>
    <mergeCell ref="GY14:GY20"/>
    <mergeCell ref="GZ14:GZ20"/>
    <mergeCell ref="HA14:HA20"/>
    <mergeCell ref="HB14:HB20"/>
    <mergeCell ref="HC14:HC20"/>
    <mergeCell ref="A21:A27"/>
    <mergeCell ref="D21:D27"/>
    <mergeCell ref="E21:E27"/>
    <mergeCell ref="F21:F27"/>
    <mergeCell ref="G21:G27"/>
    <mergeCell ref="H21:H27"/>
    <mergeCell ref="I21:I27"/>
    <mergeCell ref="J21:J27"/>
    <mergeCell ref="K21:K27"/>
    <mergeCell ref="L21:L27"/>
    <mergeCell ref="M21:M27"/>
    <mergeCell ref="N21:N27"/>
    <mergeCell ref="O21:O27"/>
    <mergeCell ref="P21:P27"/>
    <mergeCell ref="Q21:Q27"/>
    <mergeCell ref="R21:R27"/>
    <mergeCell ref="S21:S27"/>
    <mergeCell ref="T21:T27"/>
    <mergeCell ref="U21:U27"/>
    <mergeCell ref="V21:V27"/>
    <mergeCell ref="W21:W27"/>
    <mergeCell ref="X21:X27"/>
    <mergeCell ref="Y21:Y27"/>
    <mergeCell ref="Z21:Z27"/>
    <mergeCell ref="AA21:AA27"/>
    <mergeCell ref="AB21:AB27"/>
    <mergeCell ref="AC21:AC27"/>
    <mergeCell ref="AD21:AD27"/>
    <mergeCell ref="AE21:AE27"/>
    <mergeCell ref="AF21:AF27"/>
    <mergeCell ref="AG21:AG27"/>
    <mergeCell ref="AH21:AH27"/>
    <mergeCell ref="AI21:AI27"/>
    <mergeCell ref="AJ21:AJ27"/>
    <mergeCell ref="AK21:AK27"/>
    <mergeCell ref="AL21:AL27"/>
    <mergeCell ref="AM21:AM27"/>
    <mergeCell ref="AN21:AN27"/>
    <mergeCell ref="AO21:AO27"/>
    <mergeCell ref="AP21:AP27"/>
    <mergeCell ref="AQ21:AQ27"/>
    <mergeCell ref="AR21:AR27"/>
    <mergeCell ref="AS21:AS27"/>
    <mergeCell ref="AT21:AT27"/>
    <mergeCell ref="AU21:AU27"/>
    <mergeCell ref="AV21:AV27"/>
    <mergeCell ref="AW21:AW27"/>
    <mergeCell ref="AX21:AX27"/>
    <mergeCell ref="AY21:AY27"/>
    <mergeCell ref="AZ21:AZ27"/>
    <mergeCell ref="BA21:BA27"/>
    <mergeCell ref="BB21:BB27"/>
    <mergeCell ref="BC21:BC27"/>
    <mergeCell ref="BD21:BD27"/>
    <mergeCell ref="BE21:BE27"/>
    <mergeCell ref="BF21:BF27"/>
    <mergeCell ref="BG21:BG27"/>
    <mergeCell ref="BH21:BH27"/>
    <mergeCell ref="BI21:BI27"/>
    <mergeCell ref="BJ21:BJ27"/>
    <mergeCell ref="BK21:BK27"/>
    <mergeCell ref="BL21:BL27"/>
    <mergeCell ref="BM21:BM27"/>
    <mergeCell ref="BN21:BN27"/>
    <mergeCell ref="BO21:BO27"/>
    <mergeCell ref="BP21:BP27"/>
    <mergeCell ref="BQ21:BQ27"/>
    <mergeCell ref="BR21:BR27"/>
    <mergeCell ref="BS21:BS27"/>
    <mergeCell ref="BT21:BT27"/>
    <mergeCell ref="BU21:BU27"/>
    <mergeCell ref="BV21:BV27"/>
    <mergeCell ref="BW21:BW27"/>
    <mergeCell ref="BX21:BX27"/>
    <mergeCell ref="BY21:BY27"/>
    <mergeCell ref="BZ21:BZ27"/>
    <mergeCell ref="CA21:CA27"/>
    <mergeCell ref="CB21:CB27"/>
    <mergeCell ref="CC21:CC27"/>
    <mergeCell ref="CD21:CD27"/>
    <mergeCell ref="CE21:CE27"/>
    <mergeCell ref="CF21:CF27"/>
    <mergeCell ref="CG21:CG27"/>
    <mergeCell ref="CH21:CH27"/>
    <mergeCell ref="CI21:CI27"/>
    <mergeCell ref="CJ21:CJ27"/>
    <mergeCell ref="CK21:CK27"/>
    <mergeCell ref="CL21:CL27"/>
    <mergeCell ref="CM21:CM27"/>
    <mergeCell ref="CN21:CN27"/>
    <mergeCell ref="CO21:CO27"/>
    <mergeCell ref="CP21:CP27"/>
    <mergeCell ref="CQ21:CQ27"/>
    <mergeCell ref="CR21:CR27"/>
    <mergeCell ref="CS21:CS27"/>
    <mergeCell ref="CT21:CT27"/>
    <mergeCell ref="CU21:CU27"/>
    <mergeCell ref="CV21:CV27"/>
    <mergeCell ref="CW21:CW27"/>
    <mergeCell ref="CX21:CX27"/>
    <mergeCell ref="CY21:CY27"/>
    <mergeCell ref="CZ21:CZ27"/>
    <mergeCell ref="DA21:DA27"/>
    <mergeCell ref="DB21:DB27"/>
    <mergeCell ref="DC21:DC27"/>
    <mergeCell ref="DD21:DD27"/>
    <mergeCell ref="DE21:DE27"/>
    <mergeCell ref="DF21:DF27"/>
    <mergeCell ref="DG21:DG27"/>
    <mergeCell ref="DH21:DH27"/>
    <mergeCell ref="DI21:DI27"/>
    <mergeCell ref="DJ21:DJ27"/>
    <mergeCell ref="DK21:DK27"/>
    <mergeCell ref="DL21:DL27"/>
    <mergeCell ref="DM21:DM27"/>
    <mergeCell ref="DN21:DN27"/>
    <mergeCell ref="DO21:DO27"/>
    <mergeCell ref="DP21:DP27"/>
    <mergeCell ref="DQ21:DQ27"/>
    <mergeCell ref="DR21:DR27"/>
    <mergeCell ref="DS21:DS27"/>
    <mergeCell ref="DT21:DT27"/>
    <mergeCell ref="DU21:DU27"/>
    <mergeCell ref="DV21:DV27"/>
    <mergeCell ref="DW21:DW27"/>
    <mergeCell ref="DX21:DX27"/>
    <mergeCell ref="DY21:DY27"/>
    <mergeCell ref="DZ21:DZ27"/>
    <mergeCell ref="EA21:EA27"/>
    <mergeCell ref="EB21:EB27"/>
    <mergeCell ref="EC21:EC27"/>
    <mergeCell ref="ED21:ED27"/>
    <mergeCell ref="EE21:EE27"/>
    <mergeCell ref="EF21:EF27"/>
    <mergeCell ref="EG21:EG27"/>
    <mergeCell ref="EH21:EH27"/>
    <mergeCell ref="EI21:EI27"/>
    <mergeCell ref="EJ21:EJ27"/>
    <mergeCell ref="EK21:EK27"/>
    <mergeCell ref="EL21:EL27"/>
    <mergeCell ref="EM21:EM27"/>
    <mergeCell ref="EN21:EN27"/>
    <mergeCell ref="EO21:EO27"/>
    <mergeCell ref="EP21:EP27"/>
    <mergeCell ref="EQ21:EQ27"/>
    <mergeCell ref="ER21:ER27"/>
    <mergeCell ref="ES21:ES27"/>
    <mergeCell ref="ET21:ET27"/>
    <mergeCell ref="EU21:EU27"/>
    <mergeCell ref="EV21:EV27"/>
    <mergeCell ref="EW21:EW27"/>
    <mergeCell ref="EX21:EX27"/>
    <mergeCell ref="EY21:EY27"/>
    <mergeCell ref="EZ21:EZ27"/>
    <mergeCell ref="FA21:FA27"/>
    <mergeCell ref="FB21:FB27"/>
    <mergeCell ref="FC21:FC27"/>
    <mergeCell ref="FD21:FD27"/>
    <mergeCell ref="FE21:FE27"/>
    <mergeCell ref="FF21:FF27"/>
    <mergeCell ref="FG21:FG27"/>
    <mergeCell ref="FH21:FH27"/>
    <mergeCell ref="FI21:FI27"/>
    <mergeCell ref="FJ21:FJ27"/>
    <mergeCell ref="FK21:FK27"/>
    <mergeCell ref="FL21:FL27"/>
    <mergeCell ref="FM21:FM27"/>
    <mergeCell ref="FN21:FN27"/>
    <mergeCell ref="FO21:FO27"/>
    <mergeCell ref="FP21:FP27"/>
    <mergeCell ref="FQ21:FQ27"/>
    <mergeCell ref="FR21:FR27"/>
    <mergeCell ref="FS21:FS27"/>
    <mergeCell ref="FT21:FT27"/>
    <mergeCell ref="FU21:FU27"/>
    <mergeCell ref="FV21:FV27"/>
    <mergeCell ref="FW21:FW27"/>
    <mergeCell ref="FX21:FX27"/>
    <mergeCell ref="FY21:FY27"/>
    <mergeCell ref="FZ21:FZ27"/>
    <mergeCell ref="GA21:GA27"/>
    <mergeCell ref="GB21:GB27"/>
    <mergeCell ref="GC21:GC27"/>
    <mergeCell ref="GD21:GD27"/>
    <mergeCell ref="GE21:GE27"/>
    <mergeCell ref="GF21:GF27"/>
    <mergeCell ref="GG21:GG27"/>
    <mergeCell ref="GH21:GH27"/>
    <mergeCell ref="GI21:GI27"/>
    <mergeCell ref="GJ21:GJ27"/>
    <mergeCell ref="GK21:GK27"/>
    <mergeCell ref="GL21:GL27"/>
    <mergeCell ref="GM21:GM27"/>
    <mergeCell ref="GN21:GN27"/>
    <mergeCell ref="GO21:GO27"/>
    <mergeCell ref="GP21:GP27"/>
    <mergeCell ref="GQ21:GQ27"/>
    <mergeCell ref="GR21:GR27"/>
    <mergeCell ref="GS21:GS27"/>
    <mergeCell ref="GT21:GT27"/>
    <mergeCell ref="GU21:GU27"/>
    <mergeCell ref="GV21:GV27"/>
    <mergeCell ref="GW21:GW27"/>
    <mergeCell ref="GX21:GX27"/>
    <mergeCell ref="GY21:GY27"/>
    <mergeCell ref="GZ21:GZ27"/>
    <mergeCell ref="HA21:HA27"/>
    <mergeCell ref="HB21:HB27"/>
    <mergeCell ref="HC21:HC27"/>
    <mergeCell ref="A28:A34"/>
    <mergeCell ref="D28:D34"/>
    <mergeCell ref="E28:E34"/>
    <mergeCell ref="F28:F34"/>
    <mergeCell ref="G28:G34"/>
    <mergeCell ref="H28:H34"/>
    <mergeCell ref="I28:I34"/>
    <mergeCell ref="J28:J34"/>
    <mergeCell ref="K28:K34"/>
    <mergeCell ref="L28:L34"/>
    <mergeCell ref="M28:M34"/>
    <mergeCell ref="N28:N34"/>
    <mergeCell ref="O28:O34"/>
    <mergeCell ref="P28:P34"/>
    <mergeCell ref="Q28:Q34"/>
    <mergeCell ref="R28:R34"/>
    <mergeCell ref="S28:S34"/>
    <mergeCell ref="T28:T34"/>
    <mergeCell ref="U28:U34"/>
    <mergeCell ref="V28:V34"/>
    <mergeCell ref="W28:W34"/>
    <mergeCell ref="X28:X34"/>
    <mergeCell ref="Y28:Y34"/>
    <mergeCell ref="Z28:Z34"/>
    <mergeCell ref="AA28:AA34"/>
    <mergeCell ref="AB28:AB34"/>
    <mergeCell ref="AC28:AC34"/>
    <mergeCell ref="AD28:AD34"/>
    <mergeCell ref="AE28:AE34"/>
    <mergeCell ref="AF28:AF34"/>
    <mergeCell ref="AG28:AG34"/>
    <mergeCell ref="AH28:AH34"/>
    <mergeCell ref="AI28:AI34"/>
    <mergeCell ref="AJ28:AJ34"/>
    <mergeCell ref="AK28:AK34"/>
    <mergeCell ref="AL28:AL34"/>
    <mergeCell ref="AM28:AM34"/>
    <mergeCell ref="AN28:AN34"/>
    <mergeCell ref="AO28:AO34"/>
    <mergeCell ref="AP28:AP34"/>
    <mergeCell ref="AQ28:AQ34"/>
    <mergeCell ref="AR28:AR34"/>
    <mergeCell ref="AS28:AS34"/>
    <mergeCell ref="AT28:AT34"/>
    <mergeCell ref="AU28:AU34"/>
    <mergeCell ref="AV28:AV34"/>
    <mergeCell ref="AW28:AW34"/>
    <mergeCell ref="AX28:AX34"/>
    <mergeCell ref="AY28:AY34"/>
    <mergeCell ref="AZ28:AZ34"/>
    <mergeCell ref="BA28:BA34"/>
    <mergeCell ref="BB28:BB34"/>
    <mergeCell ref="BC28:BC34"/>
    <mergeCell ref="BD28:BD34"/>
    <mergeCell ref="BE28:BE34"/>
    <mergeCell ref="BF28:BF34"/>
    <mergeCell ref="BG28:BG34"/>
    <mergeCell ref="BH28:BH34"/>
    <mergeCell ref="BI28:BI34"/>
    <mergeCell ref="BJ28:BJ34"/>
    <mergeCell ref="BK28:BK34"/>
    <mergeCell ref="BL28:BL34"/>
    <mergeCell ref="BM28:BM34"/>
    <mergeCell ref="BN28:BN34"/>
    <mergeCell ref="BO28:BO34"/>
    <mergeCell ref="BP28:BP34"/>
    <mergeCell ref="BQ28:BQ34"/>
    <mergeCell ref="BR28:BR34"/>
    <mergeCell ref="BS28:BS34"/>
    <mergeCell ref="BT28:BT34"/>
    <mergeCell ref="BU28:BU34"/>
    <mergeCell ref="BV28:BV34"/>
    <mergeCell ref="BW28:BW34"/>
    <mergeCell ref="BX28:BX34"/>
    <mergeCell ref="BY28:BY34"/>
    <mergeCell ref="BZ28:BZ34"/>
    <mergeCell ref="CA28:CA34"/>
    <mergeCell ref="CB28:CB34"/>
    <mergeCell ref="CC28:CC34"/>
    <mergeCell ref="CD28:CD34"/>
    <mergeCell ref="CE28:CE34"/>
    <mergeCell ref="CF28:CF34"/>
    <mergeCell ref="CG28:CG34"/>
    <mergeCell ref="CH28:CH34"/>
    <mergeCell ref="CI28:CI34"/>
    <mergeCell ref="CJ28:CJ34"/>
    <mergeCell ref="CK28:CK34"/>
    <mergeCell ref="CL28:CL34"/>
    <mergeCell ref="CM28:CM34"/>
    <mergeCell ref="CN28:CN34"/>
    <mergeCell ref="CO28:CO34"/>
    <mergeCell ref="CP28:CP34"/>
    <mergeCell ref="CQ28:CQ34"/>
    <mergeCell ref="CR28:CR34"/>
    <mergeCell ref="CS28:CS34"/>
    <mergeCell ref="CT28:CT34"/>
    <mergeCell ref="CU28:CU34"/>
    <mergeCell ref="CV28:CV34"/>
    <mergeCell ref="CW28:CW34"/>
    <mergeCell ref="CX28:CX34"/>
    <mergeCell ref="CY28:CY34"/>
    <mergeCell ref="CZ28:CZ34"/>
    <mergeCell ref="DA28:DA34"/>
    <mergeCell ref="DB28:DB34"/>
    <mergeCell ref="DC28:DC34"/>
    <mergeCell ref="DD28:DD34"/>
    <mergeCell ref="DE28:DE34"/>
    <mergeCell ref="DF28:DF34"/>
    <mergeCell ref="DG28:DG34"/>
    <mergeCell ref="DH28:DH34"/>
    <mergeCell ref="DI28:DI34"/>
    <mergeCell ref="DJ28:DJ34"/>
    <mergeCell ref="DK28:DK34"/>
    <mergeCell ref="DL28:DL34"/>
    <mergeCell ref="DM28:DM34"/>
    <mergeCell ref="DN28:DN34"/>
    <mergeCell ref="DO28:DO34"/>
    <mergeCell ref="DP28:DP34"/>
    <mergeCell ref="DQ28:DQ34"/>
    <mergeCell ref="DR28:DR34"/>
    <mergeCell ref="DS28:DS34"/>
    <mergeCell ref="DT28:DT34"/>
    <mergeCell ref="DU28:DU34"/>
    <mergeCell ref="DV28:DV34"/>
    <mergeCell ref="DW28:DW34"/>
    <mergeCell ref="DX28:DX34"/>
    <mergeCell ref="DY28:DY34"/>
    <mergeCell ref="DZ28:DZ34"/>
    <mergeCell ref="EA28:EA34"/>
    <mergeCell ref="EB28:EB34"/>
    <mergeCell ref="EC28:EC34"/>
    <mergeCell ref="ED28:ED34"/>
    <mergeCell ref="EE28:EE34"/>
    <mergeCell ref="EF28:EF34"/>
    <mergeCell ref="EG28:EG34"/>
    <mergeCell ref="EH28:EH34"/>
    <mergeCell ref="EI28:EI34"/>
    <mergeCell ref="EJ28:EJ34"/>
    <mergeCell ref="EK28:EK34"/>
    <mergeCell ref="EL28:EL34"/>
    <mergeCell ref="EM28:EM34"/>
    <mergeCell ref="EN28:EN34"/>
    <mergeCell ref="EO28:EO34"/>
    <mergeCell ref="EP28:EP34"/>
    <mergeCell ref="EQ28:EQ34"/>
    <mergeCell ref="ER28:ER34"/>
    <mergeCell ref="ES28:ES34"/>
    <mergeCell ref="ET28:ET34"/>
    <mergeCell ref="EU28:EU34"/>
    <mergeCell ref="EV28:EV34"/>
    <mergeCell ref="EW28:EW34"/>
    <mergeCell ref="EX28:EX34"/>
    <mergeCell ref="EY28:EY34"/>
    <mergeCell ref="EZ28:EZ34"/>
    <mergeCell ref="FA28:FA34"/>
    <mergeCell ref="FB28:FB34"/>
    <mergeCell ref="FC28:FC34"/>
    <mergeCell ref="FD28:FD34"/>
    <mergeCell ref="FE28:FE34"/>
    <mergeCell ref="FF28:FF34"/>
    <mergeCell ref="FG28:FG34"/>
    <mergeCell ref="FH28:FH34"/>
    <mergeCell ref="FI28:FI34"/>
    <mergeCell ref="FJ28:FJ34"/>
    <mergeCell ref="FK28:FK34"/>
    <mergeCell ref="FL28:FL34"/>
    <mergeCell ref="FM28:FM34"/>
    <mergeCell ref="FN28:FN34"/>
    <mergeCell ref="FO28:FO34"/>
    <mergeCell ref="FP28:FP34"/>
    <mergeCell ref="FQ28:FQ34"/>
    <mergeCell ref="FR28:FR34"/>
    <mergeCell ref="FS28:FS34"/>
    <mergeCell ref="FT28:FT34"/>
    <mergeCell ref="FU28:FU34"/>
    <mergeCell ref="FV28:FV34"/>
    <mergeCell ref="FW28:FW34"/>
    <mergeCell ref="FX28:FX34"/>
    <mergeCell ref="FY28:FY34"/>
    <mergeCell ref="FZ28:FZ34"/>
    <mergeCell ref="GA28:GA34"/>
    <mergeCell ref="GB28:GB34"/>
    <mergeCell ref="GC28:GC34"/>
    <mergeCell ref="GD28:GD34"/>
    <mergeCell ref="GE28:GE34"/>
    <mergeCell ref="GF28:GF34"/>
    <mergeCell ref="GG28:GG34"/>
    <mergeCell ref="GH28:GH34"/>
    <mergeCell ref="GI28:GI34"/>
    <mergeCell ref="GJ28:GJ34"/>
    <mergeCell ref="GK28:GK34"/>
    <mergeCell ref="GL28:GL34"/>
    <mergeCell ref="GM28:GM34"/>
    <mergeCell ref="GN28:GN34"/>
    <mergeCell ref="GO28:GO34"/>
    <mergeCell ref="GP28:GP34"/>
    <mergeCell ref="GQ28:GQ34"/>
    <mergeCell ref="GR28:GR34"/>
    <mergeCell ref="GS28:GS34"/>
    <mergeCell ref="GT28:GT34"/>
    <mergeCell ref="GU28:GU34"/>
    <mergeCell ref="GV28:GV34"/>
    <mergeCell ref="GW28:GW34"/>
    <mergeCell ref="GX28:GX34"/>
    <mergeCell ref="GY28:GY34"/>
    <mergeCell ref="GZ28:GZ34"/>
    <mergeCell ref="HA28:HA34"/>
    <mergeCell ref="HB28:HB34"/>
    <mergeCell ref="HC28:HC34"/>
    <mergeCell ref="A35:A41"/>
    <mergeCell ref="D35:D41"/>
    <mergeCell ref="E35:E41"/>
    <mergeCell ref="F35:F41"/>
    <mergeCell ref="G35:G41"/>
    <mergeCell ref="H35:H41"/>
    <mergeCell ref="I35:I41"/>
    <mergeCell ref="J35:J41"/>
    <mergeCell ref="K35:K41"/>
    <mergeCell ref="L35:L41"/>
    <mergeCell ref="M35:M41"/>
    <mergeCell ref="N35:N41"/>
    <mergeCell ref="O35:O41"/>
    <mergeCell ref="P35:P41"/>
    <mergeCell ref="Q35:Q41"/>
    <mergeCell ref="R35:R41"/>
    <mergeCell ref="S35:S41"/>
    <mergeCell ref="T35:T41"/>
    <mergeCell ref="U35:U41"/>
    <mergeCell ref="V35:V41"/>
    <mergeCell ref="W35:W41"/>
    <mergeCell ref="X35:X41"/>
    <mergeCell ref="Y35:Y41"/>
    <mergeCell ref="Z35:Z41"/>
    <mergeCell ref="AA35:AA41"/>
    <mergeCell ref="AB35:AB41"/>
    <mergeCell ref="AC35:AC41"/>
    <mergeCell ref="AD35:AD41"/>
    <mergeCell ref="AE35:AE41"/>
    <mergeCell ref="AF35:AF41"/>
    <mergeCell ref="AG35:AG41"/>
    <mergeCell ref="AH35:AH41"/>
    <mergeCell ref="AI35:AI41"/>
    <mergeCell ref="AJ35:AJ41"/>
    <mergeCell ref="AK35:AK41"/>
    <mergeCell ref="AL35:AL41"/>
    <mergeCell ref="AM35:AM41"/>
    <mergeCell ref="AN35:AN41"/>
    <mergeCell ref="AO35:AO41"/>
    <mergeCell ref="AP35:AP41"/>
    <mergeCell ref="AQ35:AQ41"/>
    <mergeCell ref="AR35:AR41"/>
    <mergeCell ref="AS35:AS41"/>
    <mergeCell ref="AT35:AT41"/>
    <mergeCell ref="AU35:AU41"/>
    <mergeCell ref="AV35:AV41"/>
    <mergeCell ref="AW35:AW41"/>
    <mergeCell ref="AX35:AX41"/>
    <mergeCell ref="AY35:AY41"/>
    <mergeCell ref="AZ35:AZ41"/>
    <mergeCell ref="BA35:BA41"/>
    <mergeCell ref="BB35:BB41"/>
    <mergeCell ref="BC35:BC41"/>
    <mergeCell ref="BD35:BD41"/>
    <mergeCell ref="BE35:BE41"/>
    <mergeCell ref="BF35:BF41"/>
    <mergeCell ref="BG35:BG41"/>
    <mergeCell ref="BH35:BH41"/>
    <mergeCell ref="BI35:BI41"/>
    <mergeCell ref="BJ35:BJ41"/>
    <mergeCell ref="BK35:BK41"/>
    <mergeCell ref="BL35:BL41"/>
    <mergeCell ref="BM35:BM41"/>
    <mergeCell ref="BN35:BN41"/>
    <mergeCell ref="BO35:BO41"/>
    <mergeCell ref="BP35:BP41"/>
    <mergeCell ref="BQ35:BQ41"/>
    <mergeCell ref="BR35:BR41"/>
    <mergeCell ref="BS35:BS41"/>
    <mergeCell ref="BT35:BT41"/>
    <mergeCell ref="BU35:BU41"/>
    <mergeCell ref="BV35:BV41"/>
    <mergeCell ref="BW35:BW41"/>
    <mergeCell ref="BX35:BX41"/>
    <mergeCell ref="BY35:BY41"/>
    <mergeCell ref="BZ35:BZ41"/>
    <mergeCell ref="CA35:CA41"/>
    <mergeCell ref="CB35:CB41"/>
    <mergeCell ref="CC35:CC41"/>
    <mergeCell ref="CD35:CD41"/>
    <mergeCell ref="CE35:CE41"/>
    <mergeCell ref="CF35:CF41"/>
    <mergeCell ref="CG35:CG41"/>
    <mergeCell ref="CH35:CH41"/>
    <mergeCell ref="CI35:CI41"/>
    <mergeCell ref="CJ35:CJ41"/>
    <mergeCell ref="CK35:CK41"/>
    <mergeCell ref="CL35:CL41"/>
    <mergeCell ref="CM35:CM41"/>
    <mergeCell ref="CN35:CN41"/>
    <mergeCell ref="CO35:CO41"/>
    <mergeCell ref="CP35:CP41"/>
    <mergeCell ref="CQ35:CQ41"/>
    <mergeCell ref="CR35:CR41"/>
    <mergeCell ref="CS35:CS41"/>
    <mergeCell ref="CT35:CT41"/>
    <mergeCell ref="CU35:CU41"/>
    <mergeCell ref="CV35:CV41"/>
    <mergeCell ref="CW35:CW41"/>
    <mergeCell ref="CX35:CX41"/>
    <mergeCell ref="CY35:CY41"/>
    <mergeCell ref="CZ35:CZ41"/>
    <mergeCell ref="DA35:DA41"/>
    <mergeCell ref="DB35:DB41"/>
    <mergeCell ref="DC35:DC41"/>
    <mergeCell ref="DD35:DD41"/>
    <mergeCell ref="DE35:DE41"/>
    <mergeCell ref="DF35:DF41"/>
    <mergeCell ref="DG35:DG41"/>
    <mergeCell ref="DH35:DH41"/>
    <mergeCell ref="DI35:DI41"/>
    <mergeCell ref="DJ35:DJ41"/>
    <mergeCell ref="DK35:DK41"/>
    <mergeCell ref="DL35:DL41"/>
    <mergeCell ref="DM35:DM41"/>
    <mergeCell ref="DN35:DN41"/>
    <mergeCell ref="DO35:DO41"/>
    <mergeCell ref="DP35:DP41"/>
    <mergeCell ref="DQ35:DQ41"/>
    <mergeCell ref="DR35:DR41"/>
    <mergeCell ref="DS35:DS41"/>
    <mergeCell ref="DT35:DT41"/>
    <mergeCell ref="DU35:DU41"/>
    <mergeCell ref="DV35:DV41"/>
    <mergeCell ref="DW35:DW41"/>
    <mergeCell ref="DX35:DX41"/>
    <mergeCell ref="DY35:DY41"/>
    <mergeCell ref="DZ35:DZ41"/>
    <mergeCell ref="EA35:EA41"/>
    <mergeCell ref="EB35:EB41"/>
    <mergeCell ref="EC35:EC41"/>
    <mergeCell ref="ED35:ED41"/>
    <mergeCell ref="EE35:EE41"/>
    <mergeCell ref="EF35:EF41"/>
    <mergeCell ref="EG35:EG41"/>
    <mergeCell ref="EH35:EH41"/>
    <mergeCell ref="EI35:EI41"/>
    <mergeCell ref="EJ35:EJ41"/>
    <mergeCell ref="EK35:EK41"/>
    <mergeCell ref="EL35:EL41"/>
    <mergeCell ref="EM35:EM41"/>
    <mergeCell ref="EN35:EN41"/>
    <mergeCell ref="EO35:EO41"/>
    <mergeCell ref="EP35:EP41"/>
    <mergeCell ref="EQ35:EQ41"/>
    <mergeCell ref="ER35:ER41"/>
    <mergeCell ref="ES35:ES41"/>
    <mergeCell ref="ET35:ET41"/>
    <mergeCell ref="EU35:EU41"/>
    <mergeCell ref="EV35:EV41"/>
    <mergeCell ref="EW35:EW41"/>
    <mergeCell ref="EX35:EX41"/>
    <mergeCell ref="EY35:EY41"/>
    <mergeCell ref="EZ35:EZ41"/>
    <mergeCell ref="FA35:FA41"/>
    <mergeCell ref="FB35:FB41"/>
    <mergeCell ref="FC35:FC41"/>
    <mergeCell ref="FD35:FD41"/>
    <mergeCell ref="FE35:FE41"/>
    <mergeCell ref="FF35:FF41"/>
    <mergeCell ref="FG35:FG41"/>
    <mergeCell ref="FH35:FH41"/>
    <mergeCell ref="FI35:FI41"/>
    <mergeCell ref="FJ35:FJ41"/>
    <mergeCell ref="FK35:FK41"/>
    <mergeCell ref="FL35:FL41"/>
    <mergeCell ref="FM35:FM41"/>
    <mergeCell ref="FN35:FN41"/>
    <mergeCell ref="FO35:FO41"/>
    <mergeCell ref="FP35:FP41"/>
    <mergeCell ref="FQ35:FQ41"/>
    <mergeCell ref="FR35:FR41"/>
    <mergeCell ref="FS35:FS41"/>
    <mergeCell ref="FT35:FT41"/>
    <mergeCell ref="FU35:FU41"/>
    <mergeCell ref="FV35:FV41"/>
    <mergeCell ref="FW35:FW41"/>
    <mergeCell ref="FX35:FX41"/>
    <mergeCell ref="FY35:FY41"/>
    <mergeCell ref="FZ35:FZ41"/>
    <mergeCell ref="GA35:GA41"/>
    <mergeCell ref="GB35:GB41"/>
    <mergeCell ref="GC35:GC41"/>
    <mergeCell ref="GD35:GD41"/>
    <mergeCell ref="GE35:GE41"/>
    <mergeCell ref="GF35:GF41"/>
    <mergeCell ref="GG35:GG41"/>
    <mergeCell ref="GH35:GH41"/>
    <mergeCell ref="GI35:GI41"/>
    <mergeCell ref="GJ35:GJ41"/>
    <mergeCell ref="GK35:GK41"/>
    <mergeCell ref="GL35:GL41"/>
    <mergeCell ref="GM35:GM41"/>
    <mergeCell ref="GN35:GN41"/>
    <mergeCell ref="GO35:GO41"/>
    <mergeCell ref="GP35:GP41"/>
    <mergeCell ref="GQ35:GQ41"/>
    <mergeCell ref="GR35:GR41"/>
    <mergeCell ref="GS35:GS41"/>
    <mergeCell ref="GT35:GT41"/>
    <mergeCell ref="GU35:GU41"/>
    <mergeCell ref="GV35:GV41"/>
    <mergeCell ref="GW35:GW41"/>
    <mergeCell ref="GX35:GX41"/>
    <mergeCell ref="GY35:GY41"/>
    <mergeCell ref="GZ35:GZ41"/>
    <mergeCell ref="HA35:HA41"/>
    <mergeCell ref="HB35:HB41"/>
    <mergeCell ref="HC35:HC41"/>
  </mergeCells>
  <conditionalFormatting sqref="D6:HC6">
    <cfRule type="cellIs" priority="2" operator="greaterThan" aboveAverage="0" equalAverage="0" bottom="0" percent="0" rank="0" text="" dxfId="1">
      <formula>10</formula>
    </cfRule>
  </conditionalFormatting>
  <conditionalFormatting sqref="D7:HC7 D14:HC14 D21:HC21 D28:HC28 D35:HC35">
    <cfRule type="cellIs" priority="3" operator="greaterThan" aboveAverage="0" equalAverage="0" bottom="0" percent="0" rank="0" text="" dxfId="1">
      <formula>4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FM3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6" topLeftCell="C7" activePane="bottomRight" state="frozen"/>
      <selection pane="topLeft" activeCell="A1" activeCellId="0" sqref="A1"/>
      <selection pane="topRight" activeCell="C1" activeCellId="0" sqref="C1"/>
      <selection pane="bottomLeft" activeCell="A7" activeCellId="0" sqref="A7"/>
      <selection pane="bottomRight" activeCell="C7" activeCellId="0" sqref="C7"/>
    </sheetView>
  </sheetViews>
  <sheetFormatPr defaultRowHeight="15.75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19.57"/>
    <col collapsed="false" customWidth="true" hidden="false" outlineLevel="0" max="3" min="3" style="0" width="9.86"/>
    <col collapsed="false" customWidth="true" hidden="false" outlineLevel="0" max="4" min="4" style="0" width="11.71"/>
    <col collapsed="false" customWidth="true" hidden="false" outlineLevel="0" max="5" min="5" style="0" width="10.43"/>
    <col collapsed="false" customWidth="true" hidden="false" outlineLevel="0" max="6" min="6" style="0" width="9.86"/>
    <col collapsed="false" customWidth="true" hidden="true" outlineLevel="0" max="7" min="7" style="0" width="9.86"/>
    <col collapsed="false" customWidth="true" hidden="false" outlineLevel="0" max="8" min="8" style="0" width="1.58"/>
    <col collapsed="false" customWidth="true" hidden="false" outlineLevel="0" max="9" min="9" style="0" width="10.58"/>
    <col collapsed="false" customWidth="false" hidden="false" outlineLevel="0" max="10" min="10" style="0" width="11.57"/>
    <col collapsed="false" customWidth="true" hidden="false" outlineLevel="0" max="11" min="11" style="0" width="9.86"/>
    <col collapsed="false" customWidth="true" hidden="false" outlineLevel="0" max="12" min="12" style="0" width="10.99"/>
    <col collapsed="false" customWidth="true" hidden="true" outlineLevel="0" max="13" min="13" style="0" width="9.86"/>
    <col collapsed="false" customWidth="true" hidden="false" outlineLevel="0" max="14" min="14" style="0" width="1.58"/>
    <col collapsed="false" customWidth="true" hidden="false" outlineLevel="0" max="15" min="15" style="0" width="10.99"/>
    <col collapsed="false" customWidth="true" hidden="false" outlineLevel="0" max="16" min="16" style="0" width="13.01"/>
    <col collapsed="false" customWidth="true" hidden="false" outlineLevel="0" max="17" min="17" style="0" width="12.57"/>
    <col collapsed="false" customWidth="true" hidden="false" outlineLevel="0" max="18" min="18" style="0" width="9.86"/>
    <col collapsed="false" customWidth="true" hidden="true" outlineLevel="0" max="19" min="19" style="0" width="9.86"/>
    <col collapsed="false" customWidth="true" hidden="false" outlineLevel="0" max="20" min="20" style="0" width="1.58"/>
    <col collapsed="false" customWidth="true" hidden="false" outlineLevel="0" max="21" min="21" style="0" width="11.71"/>
    <col collapsed="false" customWidth="true" hidden="false" outlineLevel="0" max="22" min="22" style="0" width="9.71"/>
    <col collapsed="false" customWidth="true" hidden="false" outlineLevel="0" max="23" min="23" style="0" width="10.58"/>
    <col collapsed="false" customWidth="true" hidden="false" outlineLevel="0" max="24" min="24" style="0" width="11.71"/>
    <col collapsed="false" customWidth="true" hidden="true" outlineLevel="0" max="25" min="25" style="0" width="9.86"/>
    <col collapsed="false" customWidth="true" hidden="false" outlineLevel="0" max="26" min="26" style="0" width="1.58"/>
    <col collapsed="false" customWidth="true" hidden="false" outlineLevel="0" max="28" min="27" style="0" width="9.86"/>
    <col collapsed="false" customWidth="true" hidden="false" outlineLevel="0" max="29" min="29" style="0" width="10.29"/>
    <col collapsed="false" customWidth="true" hidden="false" outlineLevel="0" max="30" min="30" style="0" width="9.86"/>
    <col collapsed="false" customWidth="true" hidden="true" outlineLevel="0" max="31" min="31" style="0" width="9.86"/>
    <col collapsed="false" customWidth="true" hidden="false" outlineLevel="0" max="32" min="32" style="0" width="1.58"/>
    <col collapsed="false" customWidth="true" hidden="false" outlineLevel="0" max="33" min="33" style="0" width="12.43"/>
    <col collapsed="false" customWidth="true" hidden="false" outlineLevel="0" max="34" min="34" style="0" width="11.71"/>
    <col collapsed="false" customWidth="true" hidden="false" outlineLevel="0" max="35" min="35" style="0" width="10.71"/>
    <col collapsed="false" customWidth="true" hidden="false" outlineLevel="0" max="36" min="36" style="0" width="10.99"/>
    <col collapsed="false" customWidth="true" hidden="true" outlineLevel="0" max="37" min="37" style="0" width="9.86"/>
    <col collapsed="false" customWidth="true" hidden="false" outlineLevel="0" max="38" min="38" style="0" width="1.58"/>
    <col collapsed="false" customWidth="true" hidden="false" outlineLevel="0" max="39" min="39" style="0" width="11.14"/>
    <col collapsed="false" customWidth="true" hidden="false" outlineLevel="0" max="40" min="40" style="0" width="11.71"/>
    <col collapsed="false" customWidth="true" hidden="false" outlineLevel="0" max="41" min="41" style="0" width="11.3"/>
    <col collapsed="false" customWidth="true" hidden="false" outlineLevel="0" max="42" min="42" style="0" width="9.86"/>
    <col collapsed="false" customWidth="true" hidden="true" outlineLevel="0" max="43" min="43" style="0" width="9.86"/>
    <col collapsed="false" customWidth="true" hidden="false" outlineLevel="0" max="44" min="44" style="0" width="1.58"/>
    <col collapsed="false" customWidth="false" hidden="false" outlineLevel="0" max="46" min="45" style="0" width="11.57"/>
    <col collapsed="false" customWidth="true" hidden="false" outlineLevel="0" max="47" min="47" style="0" width="9.86"/>
    <col collapsed="false" customWidth="true" hidden="false" outlineLevel="0" max="48" min="48" style="0" width="11.3"/>
    <col collapsed="false" customWidth="true" hidden="true" outlineLevel="0" max="49" min="49" style="0" width="9.86"/>
    <col collapsed="false" customWidth="true" hidden="false" outlineLevel="0" max="50" min="50" style="0" width="1.58"/>
    <col collapsed="false" customWidth="true" hidden="false" outlineLevel="0" max="51" min="51" style="0" width="12.57"/>
    <col collapsed="false" customWidth="true" hidden="false" outlineLevel="0" max="52" min="52" style="0" width="11.43"/>
    <col collapsed="false" customWidth="true" hidden="false" outlineLevel="0" max="54" min="53" style="0" width="10.86"/>
    <col collapsed="false" customWidth="true" hidden="true" outlineLevel="0" max="55" min="55" style="0" width="9.86"/>
    <col collapsed="false" customWidth="true" hidden="false" outlineLevel="0" max="56" min="56" style="0" width="1.58"/>
    <col collapsed="false" customWidth="true" hidden="false" outlineLevel="0" max="57" min="57" style="0" width="12.14"/>
    <col collapsed="false" customWidth="true" hidden="false" outlineLevel="0" max="59" min="58" style="0" width="11.71"/>
    <col collapsed="false" customWidth="true" hidden="false" outlineLevel="0" max="60" min="60" style="0" width="10.43"/>
    <col collapsed="false" customWidth="true" hidden="true" outlineLevel="0" max="61" min="61" style="0" width="9.86"/>
    <col collapsed="false" customWidth="true" hidden="false" outlineLevel="0" max="62" min="62" style="0" width="1.58"/>
    <col collapsed="false" customWidth="true" hidden="false" outlineLevel="0" max="63" min="63" style="0" width="9.86"/>
    <col collapsed="false" customWidth="false" hidden="false" outlineLevel="0" max="64" min="64" style="0" width="11.57"/>
    <col collapsed="false" customWidth="true" hidden="false" outlineLevel="0" max="66" min="65" style="0" width="9.86"/>
    <col collapsed="false" customWidth="true" hidden="true" outlineLevel="0" max="67" min="67" style="0" width="9.86"/>
    <col collapsed="false" customWidth="true" hidden="false" outlineLevel="0" max="68" min="68" style="0" width="1.58"/>
    <col collapsed="false" customWidth="true" hidden="false" outlineLevel="0" max="69" min="69" style="0" width="11.71"/>
    <col collapsed="false" customWidth="true" hidden="false" outlineLevel="0" max="70" min="70" style="0" width="11.3"/>
    <col collapsed="false" customWidth="true" hidden="false" outlineLevel="0" max="71" min="71" style="0" width="11.43"/>
    <col collapsed="false" customWidth="true" hidden="false" outlineLevel="0" max="72" min="72" style="0" width="9.86"/>
    <col collapsed="false" customWidth="true" hidden="true" outlineLevel="0" max="73" min="73" style="0" width="9.86"/>
    <col collapsed="false" customWidth="true" hidden="false" outlineLevel="0" max="74" min="74" style="0" width="1.58"/>
    <col collapsed="false" customWidth="true" hidden="false" outlineLevel="0" max="75" min="75" style="0" width="10.86"/>
    <col collapsed="false" customWidth="true" hidden="false" outlineLevel="0" max="76" min="76" style="0" width="12.14"/>
    <col collapsed="false" customWidth="true" hidden="false" outlineLevel="0" max="77" min="77" style="0" width="9.86"/>
    <col collapsed="false" customWidth="true" hidden="false" outlineLevel="0" max="78" min="78" style="0" width="11.43"/>
    <col collapsed="false" customWidth="true" hidden="true" outlineLevel="0" max="79" min="79" style="0" width="9.86"/>
    <col collapsed="false" customWidth="true" hidden="false" outlineLevel="0" max="80" min="80" style="0" width="1.58"/>
    <col collapsed="false" customWidth="true" hidden="false" outlineLevel="0" max="82" min="81" style="0" width="9.86"/>
    <col collapsed="false" customWidth="true" hidden="false" outlineLevel="0" max="83" min="83" style="0" width="12.14"/>
    <col collapsed="false" customWidth="true" hidden="false" outlineLevel="0" max="84" min="84" style="0" width="10.58"/>
    <col collapsed="false" customWidth="true" hidden="true" outlineLevel="0" max="85" min="85" style="0" width="9.86"/>
    <col collapsed="false" customWidth="true" hidden="false" outlineLevel="0" max="86" min="86" style="0" width="1.58"/>
    <col collapsed="false" customWidth="true" hidden="false" outlineLevel="0" max="87" min="87" style="0" width="10.13"/>
    <col collapsed="false" customWidth="true" hidden="false" outlineLevel="0" max="88" min="88" style="0" width="11.86"/>
    <col collapsed="false" customWidth="true" hidden="false" outlineLevel="0" max="89" min="89" style="0" width="10.58"/>
    <col collapsed="false" customWidth="true" hidden="false" outlineLevel="0" max="90" min="90" style="0" width="11.43"/>
    <col collapsed="false" customWidth="true" hidden="true" outlineLevel="0" max="91" min="91" style="0" width="9.86"/>
    <col collapsed="false" customWidth="true" hidden="false" outlineLevel="0" max="92" min="92" style="0" width="1.58"/>
    <col collapsed="false" customWidth="true" hidden="false" outlineLevel="0" max="93" min="93" style="0" width="10.71"/>
    <col collapsed="false" customWidth="false" hidden="false" outlineLevel="0" max="94" min="94" style="0" width="11.57"/>
    <col collapsed="false" customWidth="true" hidden="false" outlineLevel="0" max="95" min="95" style="0" width="9.86"/>
    <col collapsed="false" customWidth="true" hidden="false" outlineLevel="0" max="96" min="96" style="0" width="8.86"/>
    <col collapsed="false" customWidth="true" hidden="true" outlineLevel="0" max="97" min="97" style="0" width="9.86"/>
    <col collapsed="false" customWidth="true" hidden="false" outlineLevel="0" max="98" min="98" style="0" width="1.58"/>
    <col collapsed="false" customWidth="true" hidden="false" outlineLevel="0" max="99" min="99" style="0" width="9.86"/>
    <col collapsed="false" customWidth="true" hidden="false" outlineLevel="0" max="100" min="100" style="0" width="11.86"/>
    <col collapsed="false" customWidth="true" hidden="false" outlineLevel="0" max="101" min="101" style="0" width="9.86"/>
    <col collapsed="false" customWidth="true" hidden="false" outlineLevel="0" max="102" min="102" style="0" width="9"/>
    <col collapsed="false" customWidth="true" hidden="true" outlineLevel="0" max="103" min="103" style="0" width="9.86"/>
    <col collapsed="false" customWidth="true" hidden="false" outlineLevel="0" max="104" min="104" style="0" width="1.58"/>
    <col collapsed="false" customWidth="true" hidden="false" outlineLevel="0" max="105" min="105" style="0" width="11.86"/>
    <col collapsed="false" customWidth="true" hidden="false" outlineLevel="0" max="106" min="106" style="0" width="11.71"/>
    <col collapsed="false" customWidth="true" hidden="false" outlineLevel="0" max="107" min="107" style="0" width="10.71"/>
    <col collapsed="false" customWidth="true" hidden="false" outlineLevel="0" max="108" min="108" style="0" width="9.29"/>
    <col collapsed="false" customWidth="true" hidden="true" outlineLevel="0" max="109" min="109" style="0" width="9.86"/>
    <col collapsed="false" customWidth="true" hidden="false" outlineLevel="0" max="110" min="110" style="0" width="1.58"/>
    <col collapsed="false" customWidth="true" hidden="false" outlineLevel="0" max="111" min="111" style="0" width="9.86"/>
    <col collapsed="false" customWidth="false" hidden="false" outlineLevel="0" max="112" min="112" style="0" width="11.57"/>
    <col collapsed="false" customWidth="true" hidden="false" outlineLevel="0" max="113" min="113" style="0" width="9.86"/>
    <col collapsed="false" customWidth="true" hidden="false" outlineLevel="0" max="114" min="114" style="0" width="11.43"/>
    <col collapsed="false" customWidth="true" hidden="true" outlineLevel="0" max="115" min="115" style="0" width="9.86"/>
    <col collapsed="false" customWidth="true" hidden="false" outlineLevel="0" max="116" min="116" style="0" width="1.58"/>
    <col collapsed="false" customWidth="true" hidden="false" outlineLevel="0" max="117" min="117" style="0" width="10.86"/>
    <col collapsed="false" customWidth="true" hidden="false" outlineLevel="0" max="118" min="118" style="0" width="11.86"/>
    <col collapsed="false" customWidth="true" hidden="false" outlineLevel="0" max="119" min="119" style="0" width="9.86"/>
    <col collapsed="false" customWidth="true" hidden="false" outlineLevel="0" max="120" min="120" style="0" width="11.99"/>
    <col collapsed="false" customWidth="true" hidden="false" outlineLevel="0" max="121" min="121" style="0" width="9.86"/>
    <col collapsed="false" customWidth="true" hidden="false" outlineLevel="0" max="122" min="122" style="0" width="1.58"/>
    <col collapsed="false" customWidth="true" hidden="false" outlineLevel="0" max="123" min="123" style="0" width="9.86"/>
    <col collapsed="false" customWidth="true" hidden="false" outlineLevel="0" max="124" min="124" style="0" width="11.71"/>
    <col collapsed="false" customWidth="true" hidden="false" outlineLevel="0" max="125" min="125" style="0" width="11.43"/>
    <col collapsed="false" customWidth="true" hidden="false" outlineLevel="0" max="126" min="126" style="0" width="11.71"/>
    <col collapsed="false" customWidth="true" hidden="true" outlineLevel="0" max="127" min="127" style="0" width="9.86"/>
    <col collapsed="false" customWidth="true" hidden="false" outlineLevel="0" max="128" min="128" style="0" width="1.58"/>
    <col collapsed="false" customWidth="true" hidden="false" outlineLevel="0" max="129" min="129" style="0" width="10.86"/>
    <col collapsed="false" customWidth="true" hidden="false" outlineLevel="0" max="130" min="130" style="0" width="11.86"/>
    <col collapsed="false" customWidth="true" hidden="false" outlineLevel="0" max="131" min="131" style="0" width="13.86"/>
    <col collapsed="false" customWidth="true" hidden="false" outlineLevel="0" max="133" min="132" style="0" width="9.86"/>
    <col collapsed="false" customWidth="true" hidden="false" outlineLevel="0" max="134" min="134" style="0" width="1.58"/>
    <col collapsed="false" customWidth="true" hidden="false" outlineLevel="0" max="135" min="135" style="0" width="12.14"/>
    <col collapsed="false" customWidth="true" hidden="false" outlineLevel="0" max="136" min="136" style="0" width="12.86"/>
    <col collapsed="false" customWidth="true" hidden="false" outlineLevel="0" max="137" min="137" style="0" width="11.86"/>
    <col collapsed="false" customWidth="true" hidden="false" outlineLevel="0" max="138" min="138" style="0" width="11.43"/>
    <col collapsed="false" customWidth="true" hidden="false" outlineLevel="0" max="139" min="139" style="0" width="9.86"/>
    <col collapsed="false" customWidth="true" hidden="false" outlineLevel="0" max="140" min="140" style="0" width="1.58"/>
    <col collapsed="false" customWidth="true" hidden="false" outlineLevel="0" max="141" min="141" style="0" width="8.86"/>
    <col collapsed="false" customWidth="true" hidden="false" outlineLevel="0" max="142" min="142" style="0" width="11.3"/>
    <col collapsed="false" customWidth="true" hidden="false" outlineLevel="0" max="143" min="143" style="0" width="10.99"/>
    <col collapsed="false" customWidth="true" hidden="false" outlineLevel="0" max="144" min="144" style="0" width="9.86"/>
    <col collapsed="false" customWidth="true" hidden="true" outlineLevel="0" max="145" min="145" style="0" width="9.86"/>
    <col collapsed="false" customWidth="true" hidden="false" outlineLevel="0" max="146" min="146" style="0" width="1.58"/>
    <col collapsed="false" customWidth="true" hidden="true" outlineLevel="0" max="147" min="147" style="0" width="10.71"/>
    <col collapsed="false" customWidth="true" hidden="true" outlineLevel="0" max="148" min="148" style="0" width="9.86"/>
    <col collapsed="false" customWidth="true" hidden="true" outlineLevel="0" max="149" min="149" style="0" width="11.14"/>
    <col collapsed="false" customWidth="true" hidden="true" outlineLevel="0" max="150" min="150" style="0" width="11.43"/>
    <col collapsed="false" customWidth="true" hidden="true" outlineLevel="0" max="151" min="151" style="0" width="9.86"/>
    <col collapsed="false" customWidth="true" hidden="true" outlineLevel="0" max="152" min="152" style="0" width="1.58"/>
    <col collapsed="false" customWidth="true" hidden="true" outlineLevel="0" max="153" min="153" style="0" width="10.86"/>
    <col collapsed="false" customWidth="true" hidden="true" outlineLevel="0" max="154" min="154" style="0" width="10.99"/>
    <col collapsed="false" customWidth="true" hidden="true" outlineLevel="0" max="157" min="155" style="0" width="9.86"/>
    <col collapsed="false" customWidth="true" hidden="true" outlineLevel="0" max="158" min="158" style="0" width="1.58"/>
    <col collapsed="false" customWidth="true" hidden="true" outlineLevel="0" max="160" min="159" style="0" width="9.86"/>
    <col collapsed="false" customWidth="true" hidden="true" outlineLevel="0" max="161" min="161" style="0" width="10.43"/>
    <col collapsed="false" customWidth="true" hidden="true" outlineLevel="0" max="162" min="162" style="0" width="11.43"/>
    <col collapsed="false" customWidth="true" hidden="true" outlineLevel="0" max="163" min="163" style="0" width="9.86"/>
    <col collapsed="false" customWidth="true" hidden="true" outlineLevel="0" max="164" min="164" style="0" width="1.58"/>
    <col collapsed="false" customWidth="true" hidden="true" outlineLevel="0" max="165" min="165" style="0" width="10.86"/>
    <col collapsed="false" customWidth="true" hidden="true" outlineLevel="0" max="166" min="166" style="0" width="12.14"/>
    <col collapsed="false" customWidth="true" hidden="true" outlineLevel="0" max="167" min="167" style="0" width="11.43"/>
    <col collapsed="false" customWidth="true" hidden="true" outlineLevel="0" max="169" min="168" style="0" width="9.86"/>
    <col collapsed="false" customWidth="true" hidden="false" outlineLevel="0" max="1025" min="170" style="0" width="14.43"/>
  </cols>
  <sheetData>
    <row r="1" customFormat="false" ht="22.5" hidden="false" customHeight="true" outlineLevel="0" collapsed="false">
      <c r="A1" s="322" t="s">
        <v>256</v>
      </c>
      <c r="B1" s="322"/>
      <c r="C1" s="323" t="str">
        <f aca="false">'ALUMNAT 4t'!L5</f>
        <v>Com preferim informar-nos de les notícies esportives en l'actualitat? Tradicional o xarxes socials?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4"/>
      <c r="O1" s="325" t="str">
        <f aca="false">'ALUMNAT 4t'!L13</f>
        <v>Tecnología, ¿beneficia o perjudica el desarrollo de los niños?</v>
      </c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4"/>
      <c r="AA1" s="325" t="str">
        <f aca="false">'ALUMNAT 4t'!L21</f>
        <v>És necessari el clonatge com a tècnica biomèdica?</v>
      </c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6"/>
      <c r="AM1" s="325" t="str">
        <f aca="false">'ALUMNAT 4t'!L29</f>
        <v>Les xarxes socials són bones o dolentes?</v>
      </c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6"/>
      <c r="AY1" s="325" t="str">
        <f aca="false">'ALUMNAT 4t'!L39</f>
        <v>Legalització de les drogues</v>
      </c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BJ1" s="326"/>
      <c r="BK1" s="325" t="str">
        <f aca="false">'ALUMNAT 4t'!L47</f>
        <v>Les matemàtiques, una invenció o un descobriment?</v>
      </c>
      <c r="BL1" s="325"/>
      <c r="BM1" s="325"/>
      <c r="BN1" s="325"/>
      <c r="BO1" s="325"/>
      <c r="BP1" s="325"/>
      <c r="BQ1" s="325"/>
      <c r="BR1" s="325"/>
      <c r="BS1" s="325"/>
      <c r="BT1" s="325"/>
      <c r="BU1" s="325"/>
      <c r="BV1" s="326"/>
      <c r="BW1" s="325" t="str">
        <f aca="false">'ALUMNAT 4t'!L55</f>
        <v>Fem una reflexió crítica de l'esport en la societat d'ara.</v>
      </c>
      <c r="BX1" s="325"/>
      <c r="BY1" s="325"/>
      <c r="BZ1" s="325"/>
      <c r="CA1" s="325"/>
      <c r="CB1" s="325"/>
      <c r="CC1" s="325"/>
      <c r="CD1" s="325"/>
      <c r="CE1" s="325"/>
      <c r="CF1" s="325"/>
      <c r="CG1" s="325"/>
      <c r="CH1" s="326"/>
      <c r="CI1" s="325" t="str">
        <f aca="false">'ALUMNAT 4t'!L63</f>
        <v>Les matemàtiques, una invenció o un descobriment?</v>
      </c>
      <c r="CJ1" s="325"/>
      <c r="CK1" s="325"/>
      <c r="CL1" s="325"/>
      <c r="CM1" s="325"/>
      <c r="CN1" s="325"/>
      <c r="CO1" s="325"/>
      <c r="CP1" s="325"/>
      <c r="CQ1" s="325"/>
      <c r="CR1" s="325"/>
      <c r="CS1" s="325"/>
      <c r="CT1" s="326"/>
      <c r="CU1" s="325" t="str">
        <f aca="false">'ALUMNAT 4t'!L75</f>
        <v>La robòtica substituirà a les persones?</v>
      </c>
      <c r="CV1" s="325"/>
      <c r="CW1" s="325"/>
      <c r="CX1" s="325"/>
      <c r="CY1" s="325"/>
      <c r="CZ1" s="325"/>
      <c r="DA1" s="325"/>
      <c r="DB1" s="325"/>
      <c r="DC1" s="325"/>
      <c r="DD1" s="325"/>
      <c r="DE1" s="325"/>
      <c r="DF1" s="326"/>
      <c r="DG1" s="325" t="str">
        <f aca="false">'ALUMNAT 4t'!L83</f>
        <v>Les xarxes socials són bones o dolentes?</v>
      </c>
      <c r="DH1" s="325"/>
      <c r="DI1" s="325"/>
      <c r="DJ1" s="325"/>
      <c r="DK1" s="325"/>
      <c r="DL1" s="325"/>
      <c r="DM1" s="325"/>
      <c r="DN1" s="325"/>
      <c r="DO1" s="325"/>
      <c r="DP1" s="325"/>
      <c r="DQ1" s="325"/>
      <c r="DR1" s="326"/>
      <c r="DS1" s="325" t="str">
        <f aca="false">'ALUMNAT 4t'!L91</f>
        <v>Parabens</v>
      </c>
      <c r="DT1" s="325"/>
      <c r="DU1" s="325"/>
      <c r="DV1" s="325"/>
      <c r="DW1" s="325"/>
      <c r="DX1" s="325"/>
      <c r="DY1" s="325"/>
      <c r="DZ1" s="325"/>
      <c r="EA1" s="325"/>
      <c r="EB1" s="325"/>
      <c r="EC1" s="325"/>
      <c r="ED1" s="326"/>
      <c r="EE1" s="325" t="str">
        <f aca="false">'ALUMNAT 4t'!L99</f>
        <v>Podem viure sense plàstics?</v>
      </c>
      <c r="EF1" s="325"/>
      <c r="EG1" s="325"/>
      <c r="EH1" s="325"/>
      <c r="EI1" s="325"/>
      <c r="EJ1" s="325"/>
      <c r="EK1" s="325"/>
      <c r="EL1" s="325"/>
      <c r="EM1" s="325"/>
      <c r="EN1" s="325"/>
      <c r="EO1" s="325"/>
      <c r="EP1" s="326"/>
      <c r="EQ1" s="325" t="n">
        <f aca="false">'ALUMNAT 4t'!L108</f>
        <v>0</v>
      </c>
      <c r="ER1" s="325"/>
      <c r="ES1" s="325"/>
      <c r="ET1" s="325"/>
      <c r="EU1" s="325"/>
      <c r="EV1" s="325"/>
      <c r="EW1" s="325"/>
      <c r="EX1" s="325"/>
      <c r="EY1" s="325"/>
      <c r="EZ1" s="325"/>
      <c r="FA1" s="325"/>
      <c r="FB1" s="326"/>
      <c r="FC1" s="325" t="n">
        <f aca="false">'ALUMNAT 4t'!L116</f>
        <v>0</v>
      </c>
      <c r="FD1" s="325"/>
      <c r="FE1" s="325"/>
      <c r="FF1" s="325"/>
      <c r="FG1" s="325"/>
      <c r="FH1" s="325"/>
      <c r="FI1" s="325"/>
      <c r="FJ1" s="325"/>
      <c r="FK1" s="325"/>
      <c r="FL1" s="325"/>
      <c r="FM1" s="325"/>
    </row>
    <row r="2" customFormat="false" ht="15" hidden="false" customHeight="true" outlineLevel="0" collapsed="false">
      <c r="A2" s="327" t="s">
        <v>257</v>
      </c>
      <c r="B2" s="327"/>
      <c r="C2" s="328" t="str">
        <f aca="false">'ALUMNAT 4t'!M8</f>
        <v>B</v>
      </c>
      <c r="D2" s="329" t="str">
        <f aca="false">'ALUMNAT 4t'!K4</f>
        <v>Debat 1    11:20</v>
      </c>
      <c r="E2" s="329"/>
      <c r="F2" s="329"/>
      <c r="G2" s="329"/>
      <c r="H2" s="329"/>
      <c r="I2" s="328" t="str">
        <f aca="false">'ALUMNAT 4t'!Q8</f>
        <v>B</v>
      </c>
      <c r="J2" s="330" t="s">
        <v>198</v>
      </c>
      <c r="K2" s="330"/>
      <c r="L2" s="330"/>
      <c r="M2" s="330"/>
      <c r="N2" s="331"/>
      <c r="O2" s="328" t="str">
        <f aca="false">'ALUMNAT 4t'!M16</f>
        <v>B</v>
      </c>
      <c r="P2" s="329" t="str">
        <f aca="false">'ALUMNAT 4t'!K12</f>
        <v>Debat 2     11:50</v>
      </c>
      <c r="Q2" s="329"/>
      <c r="R2" s="329"/>
      <c r="S2" s="329"/>
      <c r="T2" s="329"/>
      <c r="U2" s="328" t="str">
        <f aca="false">'ALUMNAT 4t'!Q16</f>
        <v>B</v>
      </c>
      <c r="V2" s="330" t="s">
        <v>199</v>
      </c>
      <c r="W2" s="330"/>
      <c r="X2" s="330"/>
      <c r="Y2" s="330"/>
      <c r="Z2" s="332"/>
      <c r="AA2" s="328" t="str">
        <f aca="false">'ALUMNAT 4t'!M24</f>
        <v>C</v>
      </c>
      <c r="AB2" s="329" t="str">
        <f aca="false">'ALUMNAT 4t'!K20</f>
        <v>Debat 3       12:40</v>
      </c>
      <c r="AC2" s="329"/>
      <c r="AD2" s="329"/>
      <c r="AE2" s="329"/>
      <c r="AF2" s="329"/>
      <c r="AG2" s="328" t="str">
        <f aca="false">'ALUMNAT 4t'!Q24</f>
        <v>C</v>
      </c>
      <c r="AH2" s="330" t="s">
        <v>197</v>
      </c>
      <c r="AI2" s="330"/>
      <c r="AJ2" s="330"/>
      <c r="AK2" s="330"/>
      <c r="AL2" s="331"/>
      <c r="AM2" s="328" t="str">
        <f aca="false">'ALUMNAT 4t'!M32</f>
        <v>C</v>
      </c>
      <c r="AN2" s="329" t="str">
        <f aca="false">'ALUMNAT 4t'!K28</f>
        <v>Debat 4       13:40</v>
      </c>
      <c r="AO2" s="329"/>
      <c r="AP2" s="329"/>
      <c r="AQ2" s="329"/>
      <c r="AR2" s="329"/>
      <c r="AS2" s="328" t="str">
        <f aca="false">'ALUMNAT 4t'!Q32</f>
        <v>C</v>
      </c>
      <c r="AT2" s="330" t="s">
        <v>202</v>
      </c>
      <c r="AU2" s="330"/>
      <c r="AV2" s="330"/>
      <c r="AW2" s="330"/>
      <c r="AX2" s="331"/>
      <c r="AY2" s="328" t="str">
        <f aca="false">'ALUMNAT 4t'!M42</f>
        <v>B</v>
      </c>
      <c r="AZ2" s="329" t="str">
        <f aca="false">'ALUMNAT 4t'!K38</f>
        <v>Debat 5      14:10</v>
      </c>
      <c r="BA2" s="329"/>
      <c r="BB2" s="329"/>
      <c r="BC2" s="329"/>
      <c r="BD2" s="329"/>
      <c r="BE2" s="328" t="str">
        <f aca="false">'ALUMNAT 4t'!Q42</f>
        <v>B</v>
      </c>
      <c r="BF2" s="330" t="s">
        <v>200</v>
      </c>
      <c r="BG2" s="330"/>
      <c r="BH2" s="330"/>
      <c r="BI2" s="330"/>
      <c r="BJ2" s="331"/>
      <c r="BK2" s="328" t="str">
        <f aca="false">'ALUMNAT 4t'!M50</f>
        <v>A</v>
      </c>
      <c r="BL2" s="329" t="str">
        <f aca="false">'ALUMNAT 4t'!K46</f>
        <v>Debat 6       9:00</v>
      </c>
      <c r="BM2" s="329"/>
      <c r="BN2" s="329"/>
      <c r="BO2" s="329"/>
      <c r="BP2" s="329"/>
      <c r="BQ2" s="328" t="str">
        <f aca="false">'ALUMNAT 4t'!Q50</f>
        <v>C</v>
      </c>
      <c r="BR2" s="330" t="s">
        <v>201</v>
      </c>
      <c r="BS2" s="330"/>
      <c r="BT2" s="330"/>
      <c r="BU2" s="330"/>
      <c r="BV2" s="331"/>
      <c r="BW2" s="328" t="str">
        <f aca="false">'ALUMNAT 4t'!M58</f>
        <v>A</v>
      </c>
      <c r="BX2" s="329" t="str">
        <f aca="false">'ALUMNAT 4t'!K54</f>
        <v>Debat 7           9:30</v>
      </c>
      <c r="BY2" s="329"/>
      <c r="BZ2" s="329"/>
      <c r="CA2" s="329"/>
      <c r="CB2" s="329"/>
      <c r="CC2" s="328" t="str">
        <f aca="false">'ALUMNAT 4t'!Q58</f>
        <v>A</v>
      </c>
      <c r="CD2" s="330" t="s">
        <v>198</v>
      </c>
      <c r="CE2" s="330"/>
      <c r="CF2" s="330"/>
      <c r="CG2" s="330"/>
      <c r="CH2" s="331"/>
      <c r="CI2" s="328" t="str">
        <f aca="false">'ALUMNAT 4t'!M66</f>
        <v>C</v>
      </c>
      <c r="CJ2" s="329" t="str">
        <f aca="false">'ALUMNAT 4t'!K62</f>
        <v>Debat 8       10:20</v>
      </c>
      <c r="CK2" s="329"/>
      <c r="CL2" s="329"/>
      <c r="CM2" s="329"/>
      <c r="CN2" s="329"/>
      <c r="CO2" s="328" t="str">
        <f aca="false">'ALUMNAT 4t'!Q66</f>
        <v>C</v>
      </c>
      <c r="CP2" s="330" t="s">
        <v>201</v>
      </c>
      <c r="CQ2" s="330"/>
      <c r="CR2" s="330"/>
      <c r="CS2" s="330"/>
      <c r="CT2" s="331"/>
      <c r="CU2" s="328" t="str">
        <f aca="false">'ALUMNAT 4t'!M78</f>
        <v>B</v>
      </c>
      <c r="CV2" s="329" t="str">
        <f aca="false">'ALUMNAT 4t'!K74</f>
        <v>Debat 9          10:50</v>
      </c>
      <c r="CW2" s="329"/>
      <c r="CX2" s="329"/>
      <c r="CY2" s="329"/>
      <c r="CZ2" s="329"/>
      <c r="DA2" s="328" t="str">
        <f aca="false">'ALUMNAT 4t'!Q78</f>
        <v>A</v>
      </c>
      <c r="DB2" s="330" t="s">
        <v>199</v>
      </c>
      <c r="DC2" s="330"/>
      <c r="DD2" s="330"/>
      <c r="DE2" s="330"/>
      <c r="DF2" s="331"/>
      <c r="DG2" s="328" t="str">
        <f aca="false">'ALUMNAT 4t'!M86</f>
        <v>B</v>
      </c>
      <c r="DH2" s="329" t="str">
        <f aca="false">'ALUMNAT 4t'!K82</f>
        <v>Debat 10         11:20</v>
      </c>
      <c r="DI2" s="329"/>
      <c r="DJ2" s="329"/>
      <c r="DK2" s="329"/>
      <c r="DL2" s="329"/>
      <c r="DM2" s="328" t="str">
        <f aca="false">'ALUMNAT 4t'!Q86</f>
        <v>B</v>
      </c>
      <c r="DN2" s="330" t="s">
        <v>202</v>
      </c>
      <c r="DO2" s="330"/>
      <c r="DP2" s="330"/>
      <c r="DQ2" s="330"/>
      <c r="DR2" s="331"/>
      <c r="DS2" s="328" t="str">
        <f aca="false">'ALUMNAT 4t'!M94</f>
        <v>A</v>
      </c>
      <c r="DT2" s="329" t="str">
        <f aca="false">'ALUMNAT 4t'!K90</f>
        <v>Debat 11          11:50</v>
      </c>
      <c r="DU2" s="329"/>
      <c r="DV2" s="329"/>
      <c r="DW2" s="329"/>
      <c r="DX2" s="329"/>
      <c r="DY2" s="328" t="str">
        <f aca="false">'ALUMNAT 4t'!Q94</f>
        <v>A</v>
      </c>
      <c r="DZ2" s="330" t="s">
        <v>200</v>
      </c>
      <c r="EA2" s="330"/>
      <c r="EB2" s="330"/>
      <c r="EC2" s="330"/>
      <c r="ED2" s="331"/>
      <c r="EE2" s="328" t="str">
        <f aca="false">'ALUMNAT 4t'!M102</f>
        <v>A</v>
      </c>
      <c r="EF2" s="329" t="str">
        <f aca="false">'ALUMNAT 4t'!K98</f>
        <v>Debat 12           12:40</v>
      </c>
      <c r="EG2" s="329"/>
      <c r="EH2" s="329"/>
      <c r="EI2" s="329"/>
      <c r="EJ2" s="329"/>
      <c r="EK2" s="328" t="str">
        <f aca="false">'ALUMNAT 4t'!Q102</f>
        <v>C</v>
      </c>
      <c r="EL2" s="330" t="s">
        <v>200</v>
      </c>
      <c r="EM2" s="330"/>
      <c r="EN2" s="330"/>
      <c r="EO2" s="330"/>
      <c r="EP2" s="331"/>
      <c r="EQ2" s="328" t="n">
        <f aca="false">'ALUMNAT 4t'!M111</f>
        <v>0</v>
      </c>
      <c r="ER2" s="329" t="str">
        <f aca="false">'ALUMNAT 4t'!K107</f>
        <v>Debat 13         x</v>
      </c>
      <c r="ES2" s="329"/>
      <c r="ET2" s="329"/>
      <c r="EU2" s="329"/>
      <c r="EV2" s="329"/>
      <c r="EW2" s="328" t="n">
        <f aca="false">'ALUMNAT 4t'!Q111</f>
        <v>0</v>
      </c>
      <c r="EX2" s="330"/>
      <c r="EY2" s="330"/>
      <c r="EZ2" s="330"/>
      <c r="FA2" s="330"/>
      <c r="FB2" s="331"/>
      <c r="FC2" s="328" t="n">
        <f aca="false">'ALUMNAT 4t'!M119</f>
        <v>0</v>
      </c>
      <c r="FD2" s="329" t="str">
        <f aca="false">'ALUMNAT 4t'!K115</f>
        <v>Debat 14          x</v>
      </c>
      <c r="FE2" s="329"/>
      <c r="FF2" s="329"/>
      <c r="FG2" s="329"/>
      <c r="FH2" s="329"/>
      <c r="FI2" s="328" t="n">
        <f aca="false">'ALUMNAT 4t'!Q119</f>
        <v>0</v>
      </c>
      <c r="FJ2" s="330"/>
      <c r="FK2" s="330"/>
      <c r="FL2" s="330"/>
      <c r="FM2" s="330"/>
    </row>
    <row r="3" customFormat="false" ht="20.25" hidden="false" customHeight="true" outlineLevel="0" collapsed="false">
      <c r="A3" s="327"/>
      <c r="B3" s="327"/>
      <c r="C3" s="333" t="str">
        <f aca="false">'ALUMNAT 4t'!K6</f>
        <v>Alonso, Mar</v>
      </c>
      <c r="D3" s="333" t="str">
        <f aca="false">'ALUMNAT 4t'!K7</f>
        <v>Calderón, Jeymert</v>
      </c>
      <c r="E3" s="333" t="str">
        <f aca="false">'ALUMNAT 4t'!K8</f>
        <v>Gaya, Raquel</v>
      </c>
      <c r="F3" s="333" t="str">
        <f aca="false">'ALUMNAT 4t'!K9</f>
        <v>Pous, Marta</v>
      </c>
      <c r="G3" s="333" t="n">
        <f aca="false">'ALUMNAT 4t'!K10</f>
        <v>0</v>
      </c>
      <c r="H3" s="334"/>
      <c r="I3" s="335" t="str">
        <f aca="false">'ALUMNAT 4t'!O6</f>
        <v>Duarte, Tania</v>
      </c>
      <c r="J3" s="336" t="str">
        <f aca="false">'ALUMNAT 4t'!O7</f>
        <v>Mostajo, Julian Gil</v>
      </c>
      <c r="K3" s="336" t="str">
        <f aca="false">'ALUMNAT 4t'!O8</f>
        <v>Rastrojo, Maria</v>
      </c>
      <c r="L3" s="336" t="str">
        <f aca="false">'ALUMNAT 4t'!O9</f>
        <v>Vázquez, Joel</v>
      </c>
      <c r="M3" s="337" t="n">
        <f aca="false">'ALUMNAT 4t'!O10</f>
        <v>0</v>
      </c>
      <c r="N3" s="338"/>
      <c r="O3" s="333" t="str">
        <f aca="false">'ALUMNAT 4t'!K14</f>
        <v>Cáceres, Judith</v>
      </c>
      <c r="P3" s="333" t="str">
        <f aca="false">'ALUMNAT 4t'!K15</f>
        <v>Etcheverry, Tomas Agustin</v>
      </c>
      <c r="Q3" s="333" t="str">
        <f aca="false">'ALUMNAT 4t'!K16</f>
        <v>Llorente, Vinyet</v>
      </c>
      <c r="R3" s="333" t="str">
        <f aca="false">'ALUMNAT 4t'!K17</f>
        <v>Mateos, Joel</v>
      </c>
      <c r="S3" s="333" t="n">
        <f aca="false">'ALUMNAT 4t'!K18</f>
        <v>0</v>
      </c>
      <c r="T3" s="334"/>
      <c r="U3" s="335" t="str">
        <f aca="false">'ALUMNAT 4t'!O14</f>
        <v>Casas, Elena</v>
      </c>
      <c r="V3" s="336" t="str">
        <f aca="false">'ALUMNAT 4t'!O15</f>
        <v>Llaó, Ruth</v>
      </c>
      <c r="W3" s="336" t="str">
        <f aca="false">'ALUMNAT 4t'!O16</f>
        <v>Quintana, Marina</v>
      </c>
      <c r="X3" s="336" t="str">
        <f aca="false">'ALUMNAT 4t'!O17</f>
        <v>Quirós, Arantxa</v>
      </c>
      <c r="Y3" s="337" t="n">
        <f aca="false">'ALUMNAT 4t'!O18</f>
        <v>0</v>
      </c>
      <c r="Z3" s="338"/>
      <c r="AA3" s="333" t="str">
        <f aca="false">'ALUMNAT 4t'!K22</f>
        <v>Roca, Marek</v>
      </c>
      <c r="AB3" s="333" t="str">
        <f aca="false">'ALUMNAT 4t'!K23</f>
        <v>Román, Luna Aylén</v>
      </c>
      <c r="AC3" s="333" t="str">
        <f aca="false">'ALUMNAT 4t'!K24</f>
        <v>Ryal, India</v>
      </c>
      <c r="AD3" s="333" t="str">
        <f aca="false">'ALUMNAT 4t'!K25</f>
        <v>Thiemich, Roberto A.</v>
      </c>
      <c r="AE3" s="333" t="n">
        <f aca="false">'ALUMNAT 4t'!K26</f>
        <v>0</v>
      </c>
      <c r="AF3" s="334"/>
      <c r="AG3" s="335" t="str">
        <f aca="false">'ALUMNAT 4t'!O22</f>
        <v>Bosch, Núria</v>
      </c>
      <c r="AH3" s="336" t="str">
        <f aca="false">'ALUMNAT 4t'!O23</f>
        <v>Crespo, Desiré</v>
      </c>
      <c r="AI3" s="336" t="str">
        <f aca="false">'ALUMNAT 4t'!O24</f>
        <v>Turiel, Lorena</v>
      </c>
      <c r="AJ3" s="336" t="str">
        <f aca="false">'ALUMNAT 4t'!O25</f>
        <v>Vidal, Selva</v>
      </c>
      <c r="AK3" s="337" t="n">
        <f aca="false">'ALUMNAT 4t'!O26</f>
        <v>0</v>
      </c>
      <c r="AL3" s="331"/>
      <c r="AM3" s="333" t="str">
        <f aca="false">'ALUMNAT 4t'!K30</f>
        <v>Almada, Jeshua Mathias</v>
      </c>
      <c r="AN3" s="333" t="str">
        <f aca="false">'ALUMNAT 4t'!K31</f>
        <v>Cano, Alex</v>
      </c>
      <c r="AO3" s="333" t="str">
        <f aca="false">'ALUMNAT 4t'!K32</f>
        <v>Montero, Hugo</v>
      </c>
      <c r="AP3" s="333" t="str">
        <f aca="false">'ALUMNAT 4t'!K33</f>
        <v>Trifan, Lucian Dan</v>
      </c>
      <c r="AQ3" s="333" t="n">
        <f aca="false">'ALUMNAT 4t'!K36</f>
        <v>0</v>
      </c>
      <c r="AR3" s="334"/>
      <c r="AS3" s="335" t="str">
        <f aca="false">'ALUMNAT 4t'!O30</f>
        <v>Alonso, Paula</v>
      </c>
      <c r="AT3" s="336" t="str">
        <f aca="false">'ALUMNAT 4t'!O31</f>
        <v>Bello, Maria</v>
      </c>
      <c r="AU3" s="336" t="str">
        <f aca="false">'ALUMNAT 4t'!O32</f>
        <v>De Ronne, Emma</v>
      </c>
      <c r="AV3" s="336" t="str">
        <f aca="false">'ALUMNAT 4t'!O33</f>
        <v>Tome, Gadea</v>
      </c>
      <c r="AW3" s="337" t="n">
        <f aca="false">'ALUMNAT 4t'!O36</f>
        <v>0</v>
      </c>
      <c r="AX3" s="331"/>
      <c r="AY3" s="333" t="str">
        <f aca="false">'ALUMNAT 4t'!K40</f>
        <v>Custodio, Joaquin</v>
      </c>
      <c r="AZ3" s="333" t="str">
        <f aca="false">'ALUMNAT 4t'!K41</f>
        <v>Meseguer, Hugo</v>
      </c>
      <c r="BA3" s="333" t="n">
        <f aca="false">'ALUMNAT 4t'!K42</f>
        <v>0</v>
      </c>
      <c r="BB3" s="333" t="n">
        <f aca="false">'ALUMNAT 4t'!K43</f>
        <v>0</v>
      </c>
      <c r="BC3" s="333" t="n">
        <f aca="false">'ALUMNAT 4t'!K44</f>
        <v>0</v>
      </c>
      <c r="BD3" s="334"/>
      <c r="BE3" s="335" t="str">
        <f aca="false">'ALUMNAT 4t'!O40</f>
        <v>Martínez, Luis</v>
      </c>
      <c r="BF3" s="336" t="str">
        <f aca="false">'ALUMNAT 4t'!O41</f>
        <v>Ortet, Noa</v>
      </c>
      <c r="BG3" s="336" t="n">
        <f aca="false">'ALUMNAT 4t'!O42</f>
        <v>0</v>
      </c>
      <c r="BH3" s="336" t="n">
        <f aca="false">'ALUMNAT 4t'!O43</f>
        <v>0</v>
      </c>
      <c r="BI3" s="337" t="n">
        <f aca="false">'ALUMNAT 4t'!O44</f>
        <v>0</v>
      </c>
      <c r="BJ3" s="331"/>
      <c r="BK3" s="333" t="str">
        <f aca="false">'ALUMNAT 4t'!K48</f>
        <v>Ben-Ali, Said</v>
      </c>
      <c r="BL3" s="333" t="str">
        <f aca="false">'ALUMNAT 4t'!K49</f>
        <v>Cruz, Alejandro</v>
      </c>
      <c r="BM3" s="333" t="str">
        <f aca="false">'ALUMNAT 4t'!K50</f>
        <v>Franco, Sergi</v>
      </c>
      <c r="BN3" s="333" t="str">
        <f aca="false">'ALUMNAT 4t'!K51</f>
        <v>Serrat, Guillem</v>
      </c>
      <c r="BO3" s="333" t="n">
        <f aca="false">'ALUMNAT 4t'!K52</f>
        <v>0</v>
      </c>
      <c r="BP3" s="334"/>
      <c r="BQ3" s="335" t="str">
        <f aca="false">'ALUMNAT 4t'!O48</f>
        <v>Albareda, Nut</v>
      </c>
      <c r="BR3" s="336" t="str">
        <f aca="false">'ALUMNAT 4t'!O49</f>
        <v>Pastó, Enid</v>
      </c>
      <c r="BS3" s="336" t="str">
        <f aca="false">'ALUMNAT 4t'!O50</f>
        <v>Santana, Marta</v>
      </c>
      <c r="BT3" s="336" t="str">
        <f aca="false">'ALUMNAT 4t'!O51</f>
        <v>Solà, Júlia</v>
      </c>
      <c r="BU3" s="337" t="n">
        <f aca="false">'ALUMNAT 4t'!O52</f>
        <v>0</v>
      </c>
      <c r="BV3" s="331"/>
      <c r="BW3" s="333" t="str">
        <f aca="false">'ALUMNAT 4t'!K56</f>
        <v>Amorós, Martina</v>
      </c>
      <c r="BX3" s="333" t="str">
        <f aca="false">'ALUMNAT 4t'!K57</f>
        <v>Fontanals, Gemma</v>
      </c>
      <c r="BY3" s="333" t="str">
        <f aca="false">'ALUMNAT 4t'!K58</f>
        <v>Schito, Matteo</v>
      </c>
      <c r="BZ3" s="333" t="str">
        <f aca="false">'ALUMNAT 4t'!K59</f>
        <v>Valdés, Manel</v>
      </c>
      <c r="CA3" s="333" t="n">
        <f aca="false">'ALUMNAT 4t'!K60</f>
        <v>0</v>
      </c>
      <c r="CB3" s="334"/>
      <c r="CC3" s="335" t="str">
        <f aca="false">'ALUMNAT 4t'!O56</f>
        <v>Alonso, Alba Mª</v>
      </c>
      <c r="CD3" s="336" t="str">
        <f aca="false">'ALUMNAT 4t'!O57</f>
        <v>Bayarri, Ramón</v>
      </c>
      <c r="CE3" s="336" t="str">
        <f aca="false">'ALUMNAT 4t'!O58</f>
        <v>del Fresno, Mariam</v>
      </c>
      <c r="CF3" s="336" t="str">
        <f aca="false">'ALUMNAT 4t'!O59</f>
        <v>Rocha, Evana Iris</v>
      </c>
      <c r="CG3" s="337" t="n">
        <f aca="false">'ALUMNAT 4t'!O60</f>
        <v>0</v>
      </c>
      <c r="CH3" s="331"/>
      <c r="CI3" s="333" t="str">
        <f aca="false">'ALUMNAT 4t'!K64</f>
        <v>Arnau, Guillem</v>
      </c>
      <c r="CJ3" s="333" t="str">
        <f aca="false">'ALUMNAT 4t'!K65</f>
        <v>Fontanillas, Nerea</v>
      </c>
      <c r="CK3" s="333" t="str">
        <f aca="false">'ALUMNAT 4t'!K66</f>
        <v>Linares, Axel</v>
      </c>
      <c r="CL3" s="333" t="str">
        <f aca="false">'ALUMNAT 4t'!K67</f>
        <v>Noguera, Bruno</v>
      </c>
      <c r="CM3" s="333" t="n">
        <f aca="false">'ALUMNAT 4t'!K72</f>
        <v>0</v>
      </c>
      <c r="CN3" s="334"/>
      <c r="CO3" s="335" t="str">
        <f aca="false">'ALUMNAT 4t'!O64</f>
        <v>Díaz-Avilé, Ella</v>
      </c>
      <c r="CP3" s="336" t="str">
        <f aca="false">'ALUMNAT 4t'!O65</f>
        <v>Marquez, Guisla</v>
      </c>
      <c r="CQ3" s="336" t="str">
        <f aca="false">'ALUMNAT 4t'!O66</f>
        <v>Mclean, Nahia Yi</v>
      </c>
      <c r="CR3" s="336" t="str">
        <f aca="false">'ALUMNAT 4t'!O67</f>
        <v>Valls, Ariadna</v>
      </c>
      <c r="CS3" s="337" t="n">
        <f aca="false">'ALUMNAT 4t'!O72</f>
        <v>0</v>
      </c>
      <c r="CT3" s="331"/>
      <c r="CU3" s="333" t="str">
        <f aca="false">'ALUMNAT 4t'!K76</f>
        <v>Fuster, Eric</v>
      </c>
      <c r="CV3" s="333" t="str">
        <f aca="false">'ALUMNAT 4t'!K77</f>
        <v>Marti, Joa</v>
      </c>
      <c r="CW3" s="333" t="str">
        <f aca="false">'ALUMNAT 4t'!K78</f>
        <v>Navarro, Alex</v>
      </c>
      <c r="CX3" s="333" t="str">
        <f aca="false">'ALUMNAT 4t'!K79</f>
        <v>Ruíz, Pau</v>
      </c>
      <c r="CY3" s="333" t="n">
        <f aca="false">'ALUMNAT 4t'!K80</f>
        <v>0</v>
      </c>
      <c r="CZ3" s="334"/>
      <c r="DA3" s="335" t="str">
        <f aca="false">'ALUMNAT 4t'!O76</f>
        <v>Garcés, Martí</v>
      </c>
      <c r="DB3" s="336" t="str">
        <f aca="false">'ALUMNAT 4t'!O77</f>
        <v>Mestres, Arnau</v>
      </c>
      <c r="DC3" s="336" t="str">
        <f aca="false">'ALUMNAT 4t'!O78</f>
        <v>Roa, Santiago G.</v>
      </c>
      <c r="DD3" s="336" t="str">
        <f aca="false">'ALUMNAT 4t'!O79</f>
        <v>Vidal, Kay</v>
      </c>
      <c r="DE3" s="337" t="n">
        <f aca="false">'ALUMNAT 4t'!O80</f>
        <v>0</v>
      </c>
      <c r="DF3" s="331"/>
      <c r="DG3" s="333" t="str">
        <f aca="false">'ALUMNAT 4t'!K84</f>
        <v>Iniesta, Pol</v>
      </c>
      <c r="DH3" s="333" t="str">
        <f aca="false">'ALUMNAT 4t'!K85</f>
        <v>Nicolas, Pau</v>
      </c>
      <c r="DI3" s="333" t="str">
        <f aca="false">'ALUMNAT 4t'!K86</f>
        <v>Regueiro, Arnau</v>
      </c>
      <c r="DJ3" s="333" t="str">
        <f aca="false">'ALUMNAT 4t'!K87</f>
        <v>Soria, Claudia</v>
      </c>
      <c r="DK3" s="333" t="n">
        <f aca="false">'ALUMNAT 4t'!K88</f>
        <v>0</v>
      </c>
      <c r="DL3" s="334"/>
      <c r="DM3" s="335" t="str">
        <f aca="false">'ALUMNAT 4t'!O84</f>
        <v>Ahrouch, Jamal</v>
      </c>
      <c r="DN3" s="336" t="str">
        <f aca="false">'ALUMNAT 4t'!O85</f>
        <v>Bejarano, Clàudia</v>
      </c>
      <c r="DO3" s="336" t="str">
        <f aca="false">'ALUMNAT 4t'!O86</f>
        <v>Bouzzi, Omar</v>
      </c>
      <c r="DP3" s="336" t="str">
        <f aca="false">'ALUMNAT 4t'!O87</f>
        <v>Nieves, Emilio</v>
      </c>
      <c r="DQ3" s="337" t="str">
        <f aca="false">'ALUMNAT 4t'!O88</f>
        <v>Sánchez, Gerard</v>
      </c>
      <c r="DR3" s="331"/>
      <c r="DS3" s="333" t="str">
        <f aca="false">'ALUMNAT 4t'!K92</f>
        <v>Jiménez, Marta</v>
      </c>
      <c r="DT3" s="333" t="str">
        <f aca="false">'ALUMNAT 4t'!K93</f>
        <v>Terrada, Minerva</v>
      </c>
      <c r="DU3" s="333" t="str">
        <f aca="false">'ALUMNAT 4t'!K94</f>
        <v>Troya, Marta</v>
      </c>
      <c r="DV3" s="333" t="str">
        <f aca="false">'ALUMNAT 4t'!K95</f>
        <v>Valderas, Julia</v>
      </c>
      <c r="DW3" s="333" t="n">
        <f aca="false">'ALUMNAT 4t'!K96</f>
        <v>0</v>
      </c>
      <c r="DX3" s="334"/>
      <c r="DY3" s="335" t="str">
        <f aca="false">'ALUMNAT 4t'!O92</f>
        <v>Alegre, Erika</v>
      </c>
      <c r="DZ3" s="336" t="str">
        <f aca="false">'ALUMNAT 4t'!O93</f>
        <v>López, Marc</v>
      </c>
      <c r="EA3" s="336" t="str">
        <f aca="false">'ALUMNAT 4t'!O94</f>
        <v>Madera, Miranda</v>
      </c>
      <c r="EB3" s="336" t="str">
        <f aca="false">'ALUMNAT 4t'!O95</f>
        <v>Muñoz, Anna</v>
      </c>
      <c r="EC3" s="337" t="str">
        <f aca="false">'ALUMNAT 4t'!O96</f>
        <v>Sancho, Carla</v>
      </c>
      <c r="ED3" s="331"/>
      <c r="EE3" s="333" t="str">
        <f aca="false">'ALUMNAT 4t'!K100</f>
        <v>Anoro, Ester</v>
      </c>
      <c r="EF3" s="333" t="str">
        <f aca="false">'ALUMNAT 4t'!K101</f>
        <v>Bredemeyer, Jan</v>
      </c>
      <c r="EG3" s="333" t="str">
        <f aca="false">'ALUMNAT 4t'!K102</f>
        <v>Coll, Noah Shaanan</v>
      </c>
      <c r="EH3" s="333" t="str">
        <f aca="false">'ALUMNAT 4t'!K103</f>
        <v>Fargas, Ivaloo</v>
      </c>
      <c r="EI3" s="333" t="str">
        <f aca="false">'ALUMNAT 4t'!K104</f>
        <v>Ruíz, Víctor</v>
      </c>
      <c r="EJ3" s="334"/>
      <c r="EK3" s="335" t="str">
        <f aca="false">'ALUMNAT 4t'!O100</f>
        <v>Díaz, Lluc</v>
      </c>
      <c r="EL3" s="336" t="str">
        <f aca="false">'ALUMNAT 4t'!O101</f>
        <v>Rey, Simón</v>
      </c>
      <c r="EM3" s="336" t="str">
        <f aca="false">'ALUMNAT 4t'!O102</f>
        <v>Rosell, Unai</v>
      </c>
      <c r="EN3" s="336" t="str">
        <f aca="false">'ALUMNAT 4t'!O103</f>
        <v>Von Der Borch, Maxim</v>
      </c>
      <c r="EO3" s="337" t="n">
        <f aca="false">'ALUMNAT 4t'!O104</f>
        <v>0</v>
      </c>
      <c r="EP3" s="331"/>
      <c r="EQ3" s="333" t="n">
        <f aca="false">'ALUMNAT 4t'!K109</f>
        <v>0</v>
      </c>
      <c r="ER3" s="333" t="n">
        <f aca="false">'ALUMNAT 4t'!K110</f>
        <v>0</v>
      </c>
      <c r="ES3" s="333" t="n">
        <f aca="false">'ALUMNAT 4t'!K111</f>
        <v>0</v>
      </c>
      <c r="ET3" s="333" t="n">
        <f aca="false">'ALUMNAT 4t'!K112</f>
        <v>0</v>
      </c>
      <c r="EU3" s="333" t="n">
        <f aca="false">'ALUMNAT 4t'!K113</f>
        <v>0</v>
      </c>
      <c r="EV3" s="334"/>
      <c r="EW3" s="335" t="n">
        <f aca="false">'ALUMNAT 4t'!O109</f>
        <v>0</v>
      </c>
      <c r="EX3" s="336" t="n">
        <f aca="false">'ALUMNAT 4t'!O110</f>
        <v>0</v>
      </c>
      <c r="EY3" s="336" t="n">
        <f aca="false">'ALUMNAT 4t'!O111</f>
        <v>0</v>
      </c>
      <c r="EZ3" s="336" t="n">
        <f aca="false">'ALUMNAT 4t'!O112</f>
        <v>0</v>
      </c>
      <c r="FA3" s="337" t="n">
        <f aca="false">'ALUMNAT 4t'!O113</f>
        <v>0</v>
      </c>
      <c r="FB3" s="331"/>
      <c r="FC3" s="333" t="n">
        <f aca="false">'ALUMNAT 4t'!K117</f>
        <v>0</v>
      </c>
      <c r="FD3" s="333" t="n">
        <f aca="false">'ALUMNAT 4t'!K118</f>
        <v>0</v>
      </c>
      <c r="FE3" s="333" t="n">
        <f aca="false">'ALUMNAT 4t'!K119</f>
        <v>0</v>
      </c>
      <c r="FF3" s="333" t="n">
        <f aca="false">'ALUMNAT 4t'!K120</f>
        <v>0</v>
      </c>
      <c r="FG3" s="333" t="n">
        <f aca="false">'ALUMNAT 4t'!K121</f>
        <v>0</v>
      </c>
      <c r="FH3" s="334"/>
      <c r="FI3" s="335" t="n">
        <f aca="false">'ALUMNAT 4t'!O117</f>
        <v>0</v>
      </c>
      <c r="FJ3" s="336" t="n">
        <f aca="false">'ALUMNAT 4t'!O118</f>
        <v>0</v>
      </c>
      <c r="FK3" s="336" t="n">
        <f aca="false">'ALUMNAT 4t'!O119</f>
        <v>0</v>
      </c>
      <c r="FL3" s="336" t="n">
        <f aca="false">'ALUMNAT 4t'!O120</f>
        <v>0</v>
      </c>
      <c r="FM3" s="337" t="n">
        <f aca="false">'ALUMNAT 4t'!O121</f>
        <v>0</v>
      </c>
    </row>
    <row r="4" customFormat="false" ht="22.5" hidden="false" customHeight="true" outlineLevel="0" collapsed="false">
      <c r="A4" s="339" t="s">
        <v>258</v>
      </c>
      <c r="B4" s="339"/>
      <c r="C4" s="333"/>
      <c r="D4" s="333"/>
      <c r="E4" s="333"/>
      <c r="F4" s="333"/>
      <c r="G4" s="333"/>
      <c r="H4" s="334"/>
      <c r="I4" s="335"/>
      <c r="J4" s="336"/>
      <c r="K4" s="336"/>
      <c r="L4" s="336"/>
      <c r="M4" s="337"/>
      <c r="N4" s="338"/>
      <c r="O4" s="333"/>
      <c r="P4" s="333"/>
      <c r="Q4" s="333"/>
      <c r="R4" s="333"/>
      <c r="S4" s="333"/>
      <c r="T4" s="334"/>
      <c r="U4" s="335"/>
      <c r="V4" s="336"/>
      <c r="W4" s="336"/>
      <c r="X4" s="336"/>
      <c r="Y4" s="337"/>
      <c r="Z4" s="338"/>
      <c r="AA4" s="333"/>
      <c r="AB4" s="333"/>
      <c r="AC4" s="333"/>
      <c r="AD4" s="333"/>
      <c r="AE4" s="333"/>
      <c r="AF4" s="334"/>
      <c r="AG4" s="335"/>
      <c r="AH4" s="336"/>
      <c r="AI4" s="336"/>
      <c r="AJ4" s="336"/>
      <c r="AK4" s="337"/>
      <c r="AL4" s="331"/>
      <c r="AM4" s="333"/>
      <c r="AN4" s="333"/>
      <c r="AO4" s="333"/>
      <c r="AP4" s="333"/>
      <c r="AQ4" s="333"/>
      <c r="AR4" s="334"/>
      <c r="AS4" s="335"/>
      <c r="AT4" s="336"/>
      <c r="AU4" s="336"/>
      <c r="AV4" s="336"/>
      <c r="AW4" s="337"/>
      <c r="AX4" s="331"/>
      <c r="AY4" s="333"/>
      <c r="AZ4" s="333"/>
      <c r="BA4" s="333"/>
      <c r="BB4" s="333"/>
      <c r="BC4" s="333"/>
      <c r="BD4" s="334"/>
      <c r="BE4" s="335"/>
      <c r="BF4" s="336"/>
      <c r="BG4" s="336"/>
      <c r="BH4" s="336"/>
      <c r="BI4" s="337"/>
      <c r="BJ4" s="331"/>
      <c r="BK4" s="333"/>
      <c r="BL4" s="333"/>
      <c r="BM4" s="333"/>
      <c r="BN4" s="333"/>
      <c r="BO4" s="333"/>
      <c r="BP4" s="334"/>
      <c r="BQ4" s="335"/>
      <c r="BR4" s="336"/>
      <c r="BS4" s="336"/>
      <c r="BT4" s="336"/>
      <c r="BU4" s="337"/>
      <c r="BV4" s="331"/>
      <c r="BW4" s="333"/>
      <c r="BX4" s="333"/>
      <c r="BY4" s="333"/>
      <c r="BZ4" s="333"/>
      <c r="CA4" s="333"/>
      <c r="CB4" s="334"/>
      <c r="CC4" s="335"/>
      <c r="CD4" s="336"/>
      <c r="CE4" s="336"/>
      <c r="CF4" s="336"/>
      <c r="CG4" s="337"/>
      <c r="CH4" s="331"/>
      <c r="CI4" s="333"/>
      <c r="CJ4" s="333"/>
      <c r="CK4" s="333"/>
      <c r="CL4" s="333"/>
      <c r="CM4" s="333"/>
      <c r="CN4" s="334"/>
      <c r="CO4" s="335"/>
      <c r="CP4" s="336"/>
      <c r="CQ4" s="336"/>
      <c r="CR4" s="336"/>
      <c r="CS4" s="337"/>
      <c r="CT4" s="331"/>
      <c r="CU4" s="333"/>
      <c r="CV4" s="333"/>
      <c r="CW4" s="333"/>
      <c r="CX4" s="333"/>
      <c r="CY4" s="333"/>
      <c r="CZ4" s="334"/>
      <c r="DA4" s="335"/>
      <c r="DB4" s="336"/>
      <c r="DC4" s="336"/>
      <c r="DD4" s="336"/>
      <c r="DE4" s="337"/>
      <c r="DF4" s="331"/>
      <c r="DG4" s="333"/>
      <c r="DH4" s="333"/>
      <c r="DI4" s="333"/>
      <c r="DJ4" s="333"/>
      <c r="DK4" s="333"/>
      <c r="DL4" s="334"/>
      <c r="DM4" s="335"/>
      <c r="DN4" s="336"/>
      <c r="DO4" s="336"/>
      <c r="DP4" s="336"/>
      <c r="DQ4" s="337"/>
      <c r="DR4" s="331"/>
      <c r="DS4" s="333"/>
      <c r="DT4" s="333"/>
      <c r="DU4" s="333"/>
      <c r="DV4" s="333"/>
      <c r="DW4" s="333"/>
      <c r="DX4" s="334"/>
      <c r="DY4" s="335"/>
      <c r="DZ4" s="336"/>
      <c r="EA4" s="336"/>
      <c r="EB4" s="336"/>
      <c r="EC4" s="337"/>
      <c r="ED4" s="331"/>
      <c r="EE4" s="333"/>
      <c r="EF4" s="333"/>
      <c r="EG4" s="333"/>
      <c r="EH4" s="333"/>
      <c r="EI4" s="333"/>
      <c r="EJ4" s="334"/>
      <c r="EK4" s="335"/>
      <c r="EL4" s="336"/>
      <c r="EM4" s="336"/>
      <c r="EN4" s="336"/>
      <c r="EO4" s="337"/>
      <c r="EP4" s="331"/>
      <c r="EQ4" s="333"/>
      <c r="ER4" s="333"/>
      <c r="ES4" s="333"/>
      <c r="ET4" s="333"/>
      <c r="EU4" s="333"/>
      <c r="EV4" s="334"/>
      <c r="EW4" s="335"/>
      <c r="EX4" s="336"/>
      <c r="EY4" s="336"/>
      <c r="EZ4" s="336"/>
      <c r="FA4" s="337"/>
      <c r="FB4" s="331"/>
      <c r="FC4" s="333"/>
      <c r="FD4" s="333"/>
      <c r="FE4" s="333"/>
      <c r="FF4" s="333"/>
      <c r="FG4" s="333"/>
      <c r="FH4" s="334"/>
      <c r="FI4" s="335"/>
      <c r="FJ4" s="336"/>
      <c r="FK4" s="336"/>
      <c r="FL4" s="336"/>
      <c r="FM4" s="337"/>
    </row>
    <row r="5" customFormat="false" ht="11.25" hidden="false" customHeight="true" outlineLevel="0" collapsed="false">
      <c r="A5" s="340" t="s">
        <v>259</v>
      </c>
      <c r="B5" s="340"/>
      <c r="C5" s="341" t="s">
        <v>260</v>
      </c>
      <c r="D5" s="342" t="s">
        <v>261</v>
      </c>
      <c r="E5" s="343" t="s">
        <v>262</v>
      </c>
      <c r="F5" s="344" t="s">
        <v>263</v>
      </c>
      <c r="G5" s="345"/>
      <c r="H5" s="346"/>
      <c r="I5" s="341" t="s">
        <v>260</v>
      </c>
      <c r="J5" s="342" t="s">
        <v>261</v>
      </c>
      <c r="K5" s="343" t="s">
        <v>262</v>
      </c>
      <c r="L5" s="344" t="s">
        <v>263</v>
      </c>
      <c r="M5" s="345"/>
      <c r="N5" s="347"/>
      <c r="O5" s="341" t="s">
        <v>260</v>
      </c>
      <c r="P5" s="342" t="s">
        <v>261</v>
      </c>
      <c r="Q5" s="343" t="s">
        <v>262</v>
      </c>
      <c r="R5" s="344" t="s">
        <v>263</v>
      </c>
      <c r="S5" s="345"/>
      <c r="T5" s="346"/>
      <c r="U5" s="341" t="s">
        <v>260</v>
      </c>
      <c r="V5" s="342" t="s">
        <v>261</v>
      </c>
      <c r="W5" s="343" t="s">
        <v>262</v>
      </c>
      <c r="X5" s="344" t="s">
        <v>263</v>
      </c>
      <c r="Y5" s="345"/>
      <c r="Z5" s="347"/>
      <c r="AA5" s="341" t="s">
        <v>260</v>
      </c>
      <c r="AB5" s="342" t="s">
        <v>261</v>
      </c>
      <c r="AC5" s="343" t="s">
        <v>262</v>
      </c>
      <c r="AD5" s="344" t="s">
        <v>263</v>
      </c>
      <c r="AE5" s="345"/>
      <c r="AF5" s="346"/>
      <c r="AG5" s="341" t="s">
        <v>260</v>
      </c>
      <c r="AH5" s="342" t="s">
        <v>261</v>
      </c>
      <c r="AI5" s="343" t="s">
        <v>262</v>
      </c>
      <c r="AJ5" s="344" t="s">
        <v>263</v>
      </c>
      <c r="AK5" s="345"/>
      <c r="AL5" s="348"/>
      <c r="AM5" s="341" t="s">
        <v>260</v>
      </c>
      <c r="AN5" s="342" t="s">
        <v>261</v>
      </c>
      <c r="AO5" s="343" t="s">
        <v>262</v>
      </c>
      <c r="AP5" s="344" t="s">
        <v>263</v>
      </c>
      <c r="AQ5" s="345"/>
      <c r="AR5" s="346"/>
      <c r="AS5" s="341" t="s">
        <v>260</v>
      </c>
      <c r="AT5" s="342" t="s">
        <v>261</v>
      </c>
      <c r="AU5" s="343" t="s">
        <v>262</v>
      </c>
      <c r="AV5" s="344" t="s">
        <v>263</v>
      </c>
      <c r="AW5" s="345"/>
      <c r="AX5" s="348"/>
      <c r="AY5" s="341" t="s">
        <v>260</v>
      </c>
      <c r="AZ5" s="342" t="s">
        <v>261</v>
      </c>
      <c r="BA5" s="343" t="s">
        <v>262</v>
      </c>
      <c r="BB5" s="344" t="s">
        <v>263</v>
      </c>
      <c r="BC5" s="345"/>
      <c r="BD5" s="346"/>
      <c r="BE5" s="341" t="s">
        <v>260</v>
      </c>
      <c r="BF5" s="342" t="s">
        <v>261</v>
      </c>
      <c r="BG5" s="343" t="s">
        <v>262</v>
      </c>
      <c r="BH5" s="344" t="s">
        <v>263</v>
      </c>
      <c r="BI5" s="345"/>
      <c r="BJ5" s="348"/>
      <c r="BK5" s="341" t="s">
        <v>260</v>
      </c>
      <c r="BL5" s="342" t="s">
        <v>261</v>
      </c>
      <c r="BM5" s="343" t="s">
        <v>262</v>
      </c>
      <c r="BN5" s="344" t="s">
        <v>263</v>
      </c>
      <c r="BO5" s="345"/>
      <c r="BP5" s="346"/>
      <c r="BQ5" s="341" t="s">
        <v>260</v>
      </c>
      <c r="BR5" s="342" t="s">
        <v>261</v>
      </c>
      <c r="BS5" s="343" t="s">
        <v>262</v>
      </c>
      <c r="BT5" s="344" t="s">
        <v>263</v>
      </c>
      <c r="BU5" s="345"/>
      <c r="BV5" s="348"/>
      <c r="BW5" s="341" t="s">
        <v>260</v>
      </c>
      <c r="BX5" s="342" t="s">
        <v>261</v>
      </c>
      <c r="BY5" s="343" t="s">
        <v>262</v>
      </c>
      <c r="BZ5" s="344" t="s">
        <v>263</v>
      </c>
      <c r="CA5" s="345"/>
      <c r="CB5" s="346"/>
      <c r="CC5" s="341" t="s">
        <v>260</v>
      </c>
      <c r="CD5" s="342" t="s">
        <v>261</v>
      </c>
      <c r="CE5" s="343" t="s">
        <v>262</v>
      </c>
      <c r="CF5" s="344" t="s">
        <v>263</v>
      </c>
      <c r="CG5" s="345"/>
      <c r="CH5" s="348"/>
      <c r="CI5" s="341" t="s">
        <v>260</v>
      </c>
      <c r="CJ5" s="342" t="s">
        <v>261</v>
      </c>
      <c r="CK5" s="343" t="s">
        <v>262</v>
      </c>
      <c r="CL5" s="344" t="s">
        <v>263</v>
      </c>
      <c r="CM5" s="345"/>
      <c r="CN5" s="346"/>
      <c r="CO5" s="341" t="s">
        <v>260</v>
      </c>
      <c r="CP5" s="342" t="s">
        <v>261</v>
      </c>
      <c r="CQ5" s="343" t="s">
        <v>262</v>
      </c>
      <c r="CR5" s="344" t="s">
        <v>263</v>
      </c>
      <c r="CS5" s="345"/>
      <c r="CT5" s="348"/>
      <c r="CU5" s="341" t="s">
        <v>260</v>
      </c>
      <c r="CV5" s="342" t="s">
        <v>261</v>
      </c>
      <c r="CW5" s="343" t="s">
        <v>262</v>
      </c>
      <c r="CX5" s="344" t="s">
        <v>263</v>
      </c>
      <c r="CY5" s="345"/>
      <c r="CZ5" s="346"/>
      <c r="DA5" s="341" t="s">
        <v>260</v>
      </c>
      <c r="DB5" s="342" t="s">
        <v>261</v>
      </c>
      <c r="DC5" s="343" t="s">
        <v>262</v>
      </c>
      <c r="DD5" s="344" t="s">
        <v>263</v>
      </c>
      <c r="DE5" s="345"/>
      <c r="DF5" s="348"/>
      <c r="DG5" s="341" t="s">
        <v>260</v>
      </c>
      <c r="DH5" s="342" t="s">
        <v>261</v>
      </c>
      <c r="DI5" s="343" t="s">
        <v>262</v>
      </c>
      <c r="DJ5" s="344" t="s">
        <v>263</v>
      </c>
      <c r="DK5" s="345"/>
      <c r="DL5" s="346"/>
      <c r="DM5" s="341" t="s">
        <v>260</v>
      </c>
      <c r="DN5" s="342" t="s">
        <v>261</v>
      </c>
      <c r="DO5" s="343" t="s">
        <v>262</v>
      </c>
      <c r="DP5" s="344" t="s">
        <v>263</v>
      </c>
      <c r="DQ5" s="345"/>
      <c r="DR5" s="348"/>
      <c r="DS5" s="341" t="s">
        <v>260</v>
      </c>
      <c r="DT5" s="342" t="s">
        <v>261</v>
      </c>
      <c r="DU5" s="343" t="s">
        <v>262</v>
      </c>
      <c r="DV5" s="344" t="s">
        <v>263</v>
      </c>
      <c r="DW5" s="345"/>
      <c r="DX5" s="346"/>
      <c r="DY5" s="341" t="s">
        <v>260</v>
      </c>
      <c r="DZ5" s="342" t="s">
        <v>261</v>
      </c>
      <c r="EA5" s="343" t="s">
        <v>262</v>
      </c>
      <c r="EB5" s="344" t="s">
        <v>263</v>
      </c>
      <c r="EC5" s="345"/>
      <c r="ED5" s="348"/>
      <c r="EE5" s="341" t="s">
        <v>260</v>
      </c>
      <c r="EF5" s="342" t="s">
        <v>261</v>
      </c>
      <c r="EG5" s="343" t="s">
        <v>262</v>
      </c>
      <c r="EH5" s="344" t="s">
        <v>263</v>
      </c>
      <c r="EI5" s="345"/>
      <c r="EJ5" s="346"/>
      <c r="EK5" s="341" t="s">
        <v>260</v>
      </c>
      <c r="EL5" s="342" t="s">
        <v>261</v>
      </c>
      <c r="EM5" s="343" t="s">
        <v>262</v>
      </c>
      <c r="EN5" s="344" t="s">
        <v>263</v>
      </c>
      <c r="EO5" s="345"/>
      <c r="EP5" s="348"/>
      <c r="EQ5" s="349"/>
      <c r="ER5" s="349"/>
      <c r="ES5" s="349"/>
      <c r="ET5" s="349"/>
      <c r="EU5" s="349"/>
      <c r="EV5" s="346"/>
      <c r="EW5" s="349"/>
      <c r="EX5" s="349"/>
      <c r="EY5" s="349"/>
      <c r="EZ5" s="349"/>
      <c r="FA5" s="349"/>
      <c r="FB5" s="348"/>
      <c r="FC5" s="349"/>
      <c r="FD5" s="349"/>
      <c r="FE5" s="349"/>
      <c r="FF5" s="349"/>
      <c r="FG5" s="349"/>
      <c r="FH5" s="346"/>
      <c r="FI5" s="349"/>
      <c r="FJ5" s="349"/>
      <c r="FK5" s="349"/>
      <c r="FL5" s="349"/>
      <c r="FM5" s="349"/>
    </row>
    <row r="6" customFormat="false" ht="15.75" hidden="false" customHeight="false" outlineLevel="0" collapsed="false">
      <c r="A6" s="340"/>
      <c r="B6" s="340"/>
      <c r="C6" s="350" t="s">
        <v>264</v>
      </c>
      <c r="D6" s="351" t="s">
        <v>265</v>
      </c>
      <c r="E6" s="352" t="s">
        <v>266</v>
      </c>
      <c r="F6" s="352"/>
      <c r="G6" s="353"/>
      <c r="H6" s="354"/>
      <c r="I6" s="350" t="s">
        <v>264</v>
      </c>
      <c r="J6" s="351" t="s">
        <v>265</v>
      </c>
      <c r="K6" s="352" t="s">
        <v>266</v>
      </c>
      <c r="L6" s="352"/>
      <c r="M6" s="353"/>
      <c r="N6" s="355"/>
      <c r="O6" s="350" t="s">
        <v>264</v>
      </c>
      <c r="P6" s="351" t="s">
        <v>265</v>
      </c>
      <c r="Q6" s="352" t="s">
        <v>266</v>
      </c>
      <c r="R6" s="352"/>
      <c r="S6" s="353"/>
      <c r="T6" s="356"/>
      <c r="U6" s="350" t="s">
        <v>264</v>
      </c>
      <c r="V6" s="351" t="s">
        <v>265</v>
      </c>
      <c r="W6" s="352" t="s">
        <v>266</v>
      </c>
      <c r="X6" s="352"/>
      <c r="Y6" s="353"/>
      <c r="Z6" s="355"/>
      <c r="AA6" s="350" t="s">
        <v>264</v>
      </c>
      <c r="AB6" s="351" t="s">
        <v>265</v>
      </c>
      <c r="AC6" s="352" t="s">
        <v>266</v>
      </c>
      <c r="AD6" s="352"/>
      <c r="AE6" s="353"/>
      <c r="AF6" s="356"/>
      <c r="AG6" s="350" t="s">
        <v>264</v>
      </c>
      <c r="AH6" s="351" t="s">
        <v>265</v>
      </c>
      <c r="AI6" s="352" t="s">
        <v>266</v>
      </c>
      <c r="AJ6" s="352"/>
      <c r="AK6" s="353"/>
      <c r="AL6" s="355"/>
      <c r="AM6" s="350" t="s">
        <v>264</v>
      </c>
      <c r="AN6" s="351" t="s">
        <v>265</v>
      </c>
      <c r="AO6" s="352" t="s">
        <v>266</v>
      </c>
      <c r="AP6" s="352"/>
      <c r="AQ6" s="353"/>
      <c r="AR6" s="356"/>
      <c r="AS6" s="350" t="s">
        <v>264</v>
      </c>
      <c r="AT6" s="351" t="s">
        <v>265</v>
      </c>
      <c r="AU6" s="352" t="s">
        <v>266</v>
      </c>
      <c r="AV6" s="352"/>
      <c r="AW6" s="353"/>
      <c r="AX6" s="355"/>
      <c r="AY6" s="350" t="s">
        <v>264</v>
      </c>
      <c r="AZ6" s="351" t="s">
        <v>265</v>
      </c>
      <c r="BA6" s="352" t="s">
        <v>266</v>
      </c>
      <c r="BB6" s="352"/>
      <c r="BC6" s="353"/>
      <c r="BD6" s="356"/>
      <c r="BE6" s="350" t="s">
        <v>264</v>
      </c>
      <c r="BF6" s="351" t="s">
        <v>265</v>
      </c>
      <c r="BG6" s="352" t="s">
        <v>266</v>
      </c>
      <c r="BH6" s="352"/>
      <c r="BI6" s="353"/>
      <c r="BJ6" s="355"/>
      <c r="BK6" s="350" t="s">
        <v>264</v>
      </c>
      <c r="BL6" s="351" t="s">
        <v>265</v>
      </c>
      <c r="BM6" s="352" t="s">
        <v>266</v>
      </c>
      <c r="BN6" s="352"/>
      <c r="BO6" s="353"/>
      <c r="BP6" s="356"/>
      <c r="BQ6" s="350" t="s">
        <v>264</v>
      </c>
      <c r="BR6" s="351" t="s">
        <v>265</v>
      </c>
      <c r="BS6" s="352" t="s">
        <v>266</v>
      </c>
      <c r="BT6" s="352"/>
      <c r="BU6" s="353"/>
      <c r="BV6" s="355"/>
      <c r="BW6" s="350" t="s">
        <v>264</v>
      </c>
      <c r="BX6" s="351" t="s">
        <v>265</v>
      </c>
      <c r="BY6" s="352" t="s">
        <v>266</v>
      </c>
      <c r="BZ6" s="352"/>
      <c r="CA6" s="353"/>
      <c r="CB6" s="356"/>
      <c r="CC6" s="350" t="s">
        <v>264</v>
      </c>
      <c r="CD6" s="351" t="s">
        <v>265</v>
      </c>
      <c r="CE6" s="352" t="s">
        <v>266</v>
      </c>
      <c r="CF6" s="352"/>
      <c r="CG6" s="353"/>
      <c r="CH6" s="355"/>
      <c r="CI6" s="350" t="s">
        <v>264</v>
      </c>
      <c r="CJ6" s="351" t="s">
        <v>265</v>
      </c>
      <c r="CK6" s="352" t="s">
        <v>266</v>
      </c>
      <c r="CL6" s="352"/>
      <c r="CM6" s="353"/>
      <c r="CN6" s="356"/>
      <c r="CO6" s="350" t="s">
        <v>264</v>
      </c>
      <c r="CP6" s="351" t="s">
        <v>265</v>
      </c>
      <c r="CQ6" s="352" t="s">
        <v>266</v>
      </c>
      <c r="CR6" s="352"/>
      <c r="CS6" s="353"/>
      <c r="CT6" s="355"/>
      <c r="CU6" s="350" t="s">
        <v>264</v>
      </c>
      <c r="CV6" s="351" t="s">
        <v>265</v>
      </c>
      <c r="CW6" s="352" t="s">
        <v>266</v>
      </c>
      <c r="CX6" s="352"/>
      <c r="CY6" s="353"/>
      <c r="CZ6" s="356"/>
      <c r="DA6" s="350" t="s">
        <v>264</v>
      </c>
      <c r="DB6" s="351" t="s">
        <v>265</v>
      </c>
      <c r="DC6" s="352" t="s">
        <v>266</v>
      </c>
      <c r="DD6" s="352"/>
      <c r="DE6" s="353"/>
      <c r="DF6" s="355"/>
      <c r="DG6" s="350" t="s">
        <v>264</v>
      </c>
      <c r="DH6" s="351" t="s">
        <v>265</v>
      </c>
      <c r="DI6" s="352" t="s">
        <v>266</v>
      </c>
      <c r="DJ6" s="352"/>
      <c r="DK6" s="353"/>
      <c r="DL6" s="356"/>
      <c r="DM6" s="350" t="s">
        <v>264</v>
      </c>
      <c r="DN6" s="351" t="s">
        <v>265</v>
      </c>
      <c r="DO6" s="352" t="s">
        <v>266</v>
      </c>
      <c r="DP6" s="352"/>
      <c r="DQ6" s="353"/>
      <c r="DR6" s="355"/>
      <c r="DS6" s="350" t="s">
        <v>264</v>
      </c>
      <c r="DT6" s="351" t="s">
        <v>265</v>
      </c>
      <c r="DU6" s="352" t="s">
        <v>266</v>
      </c>
      <c r="DV6" s="352"/>
      <c r="DW6" s="353"/>
      <c r="DX6" s="356"/>
      <c r="DY6" s="350" t="s">
        <v>264</v>
      </c>
      <c r="DZ6" s="351" t="s">
        <v>265</v>
      </c>
      <c r="EA6" s="352" t="s">
        <v>266</v>
      </c>
      <c r="EB6" s="352"/>
      <c r="EC6" s="353"/>
      <c r="ED6" s="355"/>
      <c r="EE6" s="350" t="s">
        <v>264</v>
      </c>
      <c r="EF6" s="351" t="s">
        <v>265</v>
      </c>
      <c r="EG6" s="352" t="s">
        <v>266</v>
      </c>
      <c r="EH6" s="352"/>
      <c r="EI6" s="353"/>
      <c r="EJ6" s="356"/>
      <c r="EK6" s="350" t="s">
        <v>264</v>
      </c>
      <c r="EL6" s="351" t="s">
        <v>265</v>
      </c>
      <c r="EM6" s="352" t="s">
        <v>266</v>
      </c>
      <c r="EN6" s="352"/>
      <c r="EO6" s="353"/>
      <c r="EP6" s="355"/>
      <c r="EQ6" s="357" t="s">
        <v>260</v>
      </c>
      <c r="ER6" s="358" t="s">
        <v>261</v>
      </c>
      <c r="ES6" s="359" t="s">
        <v>262</v>
      </c>
      <c r="ET6" s="360" t="s">
        <v>263</v>
      </c>
      <c r="EU6" s="361" t="s">
        <v>264</v>
      </c>
      <c r="EV6" s="356"/>
      <c r="EW6" s="357" t="s">
        <v>260</v>
      </c>
      <c r="EX6" s="358" t="s">
        <v>261</v>
      </c>
      <c r="EY6" s="359" t="s">
        <v>262</v>
      </c>
      <c r="EZ6" s="360" t="s">
        <v>263</v>
      </c>
      <c r="FA6" s="361" t="s">
        <v>264</v>
      </c>
      <c r="FB6" s="355"/>
      <c r="FC6" s="357" t="s">
        <v>260</v>
      </c>
      <c r="FD6" s="358" t="s">
        <v>261</v>
      </c>
      <c r="FE6" s="359" t="s">
        <v>262</v>
      </c>
      <c r="FF6" s="360" t="s">
        <v>263</v>
      </c>
      <c r="FG6" s="361" t="s">
        <v>264</v>
      </c>
      <c r="FH6" s="356"/>
      <c r="FI6" s="357" t="s">
        <v>260</v>
      </c>
      <c r="FJ6" s="358" t="s">
        <v>261</v>
      </c>
      <c r="FK6" s="359" t="s">
        <v>262</v>
      </c>
      <c r="FL6" s="360" t="s">
        <v>263</v>
      </c>
      <c r="FM6" s="361" t="s">
        <v>264</v>
      </c>
    </row>
    <row r="7" customFormat="false" ht="19.5" hidden="false" customHeight="true" outlineLevel="0" collapsed="false">
      <c r="A7" s="362" t="s">
        <v>267</v>
      </c>
      <c r="B7" s="362"/>
      <c r="C7" s="363" t="n">
        <f aca="false">'El DEBAT'!D10</f>
        <v>0</v>
      </c>
      <c r="D7" s="363"/>
      <c r="E7" s="363"/>
      <c r="F7" s="363"/>
      <c r="G7" s="363"/>
      <c r="H7" s="364"/>
      <c r="I7" s="363" t="n">
        <f aca="false">'El DEBAT'!I10</f>
        <v>0</v>
      </c>
      <c r="J7" s="363"/>
      <c r="K7" s="363"/>
      <c r="L7" s="363"/>
      <c r="M7" s="363"/>
      <c r="N7" s="364"/>
      <c r="O7" s="363" t="n">
        <f aca="false">'El DEBAT'!N10</f>
        <v>0</v>
      </c>
      <c r="P7" s="363"/>
      <c r="Q7" s="363"/>
      <c r="R7" s="363"/>
      <c r="S7" s="363"/>
      <c r="T7" s="364"/>
      <c r="U7" s="363" t="n">
        <f aca="false">'El DEBAT'!S10</f>
        <v>0</v>
      </c>
      <c r="V7" s="363"/>
      <c r="W7" s="363"/>
      <c r="X7" s="363"/>
      <c r="Y7" s="363"/>
      <c r="Z7" s="364"/>
      <c r="AA7" s="363" t="n">
        <f aca="false">'El DEBAT'!X10</f>
        <v>0</v>
      </c>
      <c r="AB7" s="363"/>
      <c r="AC7" s="363"/>
      <c r="AD7" s="363"/>
      <c r="AE7" s="363"/>
      <c r="AF7" s="364"/>
      <c r="AG7" s="363" t="n">
        <f aca="false">'El DEBAT'!AC10</f>
        <v>0</v>
      </c>
      <c r="AH7" s="363"/>
      <c r="AI7" s="363"/>
      <c r="AJ7" s="363"/>
      <c r="AK7" s="363"/>
      <c r="AL7" s="364"/>
      <c r="AM7" s="363" t="n">
        <f aca="false">'El DEBAT'!AH10</f>
        <v>0</v>
      </c>
      <c r="AN7" s="363"/>
      <c r="AO7" s="363"/>
      <c r="AP7" s="363"/>
      <c r="AQ7" s="363"/>
      <c r="AR7" s="364"/>
      <c r="AS7" s="363" t="n">
        <f aca="false">'El DEBAT'!AM10</f>
        <v>0</v>
      </c>
      <c r="AT7" s="363"/>
      <c r="AU7" s="363"/>
      <c r="AV7" s="363"/>
      <c r="AW7" s="363"/>
      <c r="AX7" s="364"/>
      <c r="AY7" s="363" t="n">
        <f aca="false">'El DEBAT'!AR10</f>
        <v>0</v>
      </c>
      <c r="AZ7" s="363"/>
      <c r="BA7" s="363"/>
      <c r="BB7" s="363"/>
      <c r="BC7" s="363"/>
      <c r="BD7" s="364"/>
      <c r="BE7" s="363" t="n">
        <f aca="false">'El DEBAT'!AW10</f>
        <v>0</v>
      </c>
      <c r="BF7" s="363"/>
      <c r="BG7" s="363"/>
      <c r="BH7" s="363"/>
      <c r="BI7" s="363"/>
      <c r="BJ7" s="364"/>
      <c r="BK7" s="363" t="n">
        <f aca="false">'El DEBAT'!BB10</f>
        <v>0</v>
      </c>
      <c r="BL7" s="363"/>
      <c r="BM7" s="363"/>
      <c r="BN7" s="363"/>
      <c r="BO7" s="363"/>
      <c r="BP7" s="364"/>
      <c r="BQ7" s="363" t="n">
        <f aca="false">'El DEBAT'!BG10</f>
        <v>0</v>
      </c>
      <c r="BR7" s="363"/>
      <c r="BS7" s="363"/>
      <c r="BT7" s="363"/>
      <c r="BU7" s="363"/>
      <c r="BV7" s="364"/>
      <c r="BW7" s="363" t="n">
        <f aca="false">'El DEBAT'!BL10</f>
        <v>0</v>
      </c>
      <c r="BX7" s="363"/>
      <c r="BY7" s="363"/>
      <c r="BZ7" s="363"/>
      <c r="CA7" s="363"/>
      <c r="CB7" s="364"/>
      <c r="CC7" s="363" t="n">
        <f aca="false">'El DEBAT'!BQ10</f>
        <v>0</v>
      </c>
      <c r="CD7" s="363"/>
      <c r="CE7" s="363"/>
      <c r="CF7" s="363"/>
      <c r="CG7" s="363"/>
      <c r="CH7" s="364"/>
      <c r="CI7" s="363" t="n">
        <f aca="false">'El DEBAT'!BV10</f>
        <v>0</v>
      </c>
      <c r="CJ7" s="363"/>
      <c r="CK7" s="363"/>
      <c r="CL7" s="363"/>
      <c r="CM7" s="363"/>
      <c r="CN7" s="364"/>
      <c r="CO7" s="363" t="n">
        <f aca="false">'El DEBAT'!CA10</f>
        <v>0</v>
      </c>
      <c r="CP7" s="363"/>
      <c r="CQ7" s="363"/>
      <c r="CR7" s="363"/>
      <c r="CS7" s="363"/>
      <c r="CT7" s="365"/>
      <c r="CU7" s="363" t="n">
        <f aca="false">'El DEBAT'!CF10</f>
        <v>0</v>
      </c>
      <c r="CV7" s="363"/>
      <c r="CW7" s="363"/>
      <c r="CX7" s="363"/>
      <c r="CY7" s="363"/>
      <c r="CZ7" s="364"/>
      <c r="DA7" s="363" t="n">
        <f aca="false">'El DEBAT'!CK10</f>
        <v>0</v>
      </c>
      <c r="DB7" s="363"/>
      <c r="DC7" s="363"/>
      <c r="DD7" s="363"/>
      <c r="DE7" s="363"/>
      <c r="DF7" s="364"/>
      <c r="DG7" s="363" t="n">
        <f aca="false">'El DEBAT'!CP10</f>
        <v>0</v>
      </c>
      <c r="DH7" s="363"/>
      <c r="DI7" s="363"/>
      <c r="DJ7" s="363"/>
      <c r="DK7" s="363"/>
      <c r="DL7" s="364"/>
      <c r="DM7" s="363" t="n">
        <f aca="false">'El DEBAT'!CU10</f>
        <v>0</v>
      </c>
      <c r="DN7" s="363"/>
      <c r="DO7" s="363"/>
      <c r="DP7" s="363"/>
      <c r="DQ7" s="363"/>
      <c r="DR7" s="364"/>
      <c r="DS7" s="363" t="n">
        <f aca="false">'El DEBAT'!CZ10</f>
        <v>0</v>
      </c>
      <c r="DT7" s="363"/>
      <c r="DU7" s="363"/>
      <c r="DV7" s="363"/>
      <c r="DW7" s="363"/>
      <c r="DX7" s="364"/>
      <c r="DY7" s="363" t="n">
        <f aca="false">'El DEBAT'!DE10</f>
        <v>0</v>
      </c>
      <c r="DZ7" s="363"/>
      <c r="EA7" s="363"/>
      <c r="EB7" s="363"/>
      <c r="EC7" s="363"/>
      <c r="ED7" s="364"/>
      <c r="EE7" s="363" t="n">
        <f aca="false">'El DEBAT'!DJ10</f>
        <v>0</v>
      </c>
      <c r="EF7" s="363"/>
      <c r="EG7" s="363"/>
      <c r="EH7" s="363"/>
      <c r="EI7" s="363"/>
      <c r="EJ7" s="364"/>
      <c r="EK7" s="363" t="n">
        <f aca="false">'El DEBAT'!DO10</f>
        <v>0</v>
      </c>
      <c r="EL7" s="363"/>
      <c r="EM7" s="363"/>
      <c r="EN7" s="363"/>
      <c r="EO7" s="363"/>
      <c r="EP7" s="365"/>
      <c r="EQ7" s="363" t="n">
        <f aca="false">'El DEBAT'!DT10</f>
        <v>0</v>
      </c>
      <c r="ER7" s="363"/>
      <c r="ES7" s="363"/>
      <c r="ET7" s="363"/>
      <c r="EU7" s="363"/>
      <c r="EV7" s="364"/>
      <c r="EW7" s="363" t="n">
        <f aca="false">'El DEBAT'!DY10</f>
        <v>0</v>
      </c>
      <c r="EX7" s="363"/>
      <c r="EY7" s="363"/>
      <c r="EZ7" s="363"/>
      <c r="FA7" s="363"/>
      <c r="FB7" s="364"/>
      <c r="FC7" s="363" t="n">
        <f aca="false">'El DEBAT'!ED10</f>
        <v>0</v>
      </c>
      <c r="FD7" s="363"/>
      <c r="FE7" s="363"/>
      <c r="FF7" s="363"/>
      <c r="FG7" s="363"/>
      <c r="FH7" s="364"/>
      <c r="FI7" s="363" t="n">
        <f aca="false">'El DEBAT'!EI10</f>
        <v>0</v>
      </c>
      <c r="FJ7" s="363"/>
      <c r="FK7" s="363"/>
      <c r="FL7" s="363"/>
      <c r="FM7" s="363"/>
    </row>
    <row r="8" customFormat="false" ht="19.5" hidden="false" customHeight="true" outlineLevel="0" collapsed="false">
      <c r="A8" s="362" t="s">
        <v>268</v>
      </c>
      <c r="B8" s="362"/>
      <c r="C8" s="366" t="n">
        <f aca="false">'El DEBAT'!D18</f>
        <v>0</v>
      </c>
      <c r="D8" s="366"/>
      <c r="E8" s="366"/>
      <c r="F8" s="366"/>
      <c r="G8" s="366"/>
      <c r="H8" s="367"/>
      <c r="I8" s="366" t="n">
        <f aca="false">'El DEBAT'!I18</f>
        <v>0</v>
      </c>
      <c r="J8" s="366"/>
      <c r="K8" s="366"/>
      <c r="L8" s="366"/>
      <c r="M8" s="366"/>
      <c r="N8" s="367"/>
      <c r="O8" s="366" t="n">
        <f aca="false">'El DEBAT'!N18</f>
        <v>0</v>
      </c>
      <c r="P8" s="366"/>
      <c r="Q8" s="366"/>
      <c r="R8" s="366"/>
      <c r="S8" s="366"/>
      <c r="T8" s="367"/>
      <c r="U8" s="366" t="n">
        <f aca="false">'El DEBAT'!S18</f>
        <v>0</v>
      </c>
      <c r="V8" s="366"/>
      <c r="W8" s="366"/>
      <c r="X8" s="366"/>
      <c r="Y8" s="366"/>
      <c r="Z8" s="367"/>
      <c r="AA8" s="366" t="n">
        <f aca="false">'El DEBAT'!X18</f>
        <v>0</v>
      </c>
      <c r="AB8" s="366"/>
      <c r="AC8" s="366"/>
      <c r="AD8" s="366"/>
      <c r="AE8" s="366"/>
      <c r="AF8" s="367"/>
      <c r="AG8" s="366" t="n">
        <f aca="false">'El DEBAT'!AC18</f>
        <v>0</v>
      </c>
      <c r="AH8" s="366"/>
      <c r="AI8" s="366"/>
      <c r="AJ8" s="366"/>
      <c r="AK8" s="366"/>
      <c r="AL8" s="367"/>
      <c r="AM8" s="366" t="n">
        <f aca="false">'El DEBAT'!AH18</f>
        <v>0</v>
      </c>
      <c r="AN8" s="366"/>
      <c r="AO8" s="366"/>
      <c r="AP8" s="366"/>
      <c r="AQ8" s="366"/>
      <c r="AR8" s="367"/>
      <c r="AS8" s="366" t="n">
        <f aca="false">'El DEBAT'!AM18</f>
        <v>0</v>
      </c>
      <c r="AT8" s="366"/>
      <c r="AU8" s="366"/>
      <c r="AV8" s="366"/>
      <c r="AW8" s="366"/>
      <c r="AX8" s="367"/>
      <c r="AY8" s="366" t="n">
        <f aca="false">'El DEBAT'!AR18</f>
        <v>0</v>
      </c>
      <c r="AZ8" s="366"/>
      <c r="BA8" s="366"/>
      <c r="BB8" s="366"/>
      <c r="BC8" s="366"/>
      <c r="BD8" s="367"/>
      <c r="BE8" s="366" t="n">
        <f aca="false">'El DEBAT'!AW18</f>
        <v>0</v>
      </c>
      <c r="BF8" s="366"/>
      <c r="BG8" s="366"/>
      <c r="BH8" s="366"/>
      <c r="BI8" s="366"/>
      <c r="BJ8" s="367"/>
      <c r="BK8" s="366" t="n">
        <f aca="false">'El DEBAT'!BB18</f>
        <v>0</v>
      </c>
      <c r="BL8" s="366"/>
      <c r="BM8" s="366"/>
      <c r="BN8" s="366"/>
      <c r="BO8" s="366"/>
      <c r="BP8" s="367"/>
      <c r="BQ8" s="366" t="n">
        <f aca="false">'El DEBAT'!BG18</f>
        <v>0</v>
      </c>
      <c r="BR8" s="366"/>
      <c r="BS8" s="366"/>
      <c r="BT8" s="366"/>
      <c r="BU8" s="366"/>
      <c r="BV8" s="367"/>
      <c r="BW8" s="366" t="n">
        <f aca="false">'El DEBAT'!BL18</f>
        <v>0</v>
      </c>
      <c r="BX8" s="366"/>
      <c r="BY8" s="366"/>
      <c r="BZ8" s="366"/>
      <c r="CA8" s="366"/>
      <c r="CB8" s="367"/>
      <c r="CC8" s="366" t="n">
        <f aca="false">'El DEBAT'!BQ18</f>
        <v>0</v>
      </c>
      <c r="CD8" s="366"/>
      <c r="CE8" s="366"/>
      <c r="CF8" s="366"/>
      <c r="CG8" s="366"/>
      <c r="CH8" s="367"/>
      <c r="CI8" s="366" t="n">
        <f aca="false">'El DEBAT'!BV18</f>
        <v>0</v>
      </c>
      <c r="CJ8" s="366"/>
      <c r="CK8" s="366"/>
      <c r="CL8" s="366"/>
      <c r="CM8" s="366"/>
      <c r="CN8" s="367"/>
      <c r="CO8" s="366" t="n">
        <f aca="false">'El DEBAT'!CA18</f>
        <v>0</v>
      </c>
      <c r="CP8" s="366"/>
      <c r="CQ8" s="366"/>
      <c r="CR8" s="366"/>
      <c r="CS8" s="366"/>
      <c r="CT8" s="365"/>
      <c r="CU8" s="366" t="n">
        <f aca="false">'El DEBAT'!CF18</f>
        <v>0</v>
      </c>
      <c r="CV8" s="366"/>
      <c r="CW8" s="366"/>
      <c r="CX8" s="366"/>
      <c r="CY8" s="366"/>
      <c r="CZ8" s="367"/>
      <c r="DA8" s="366" t="n">
        <f aca="false">'El DEBAT'!CK18</f>
        <v>0</v>
      </c>
      <c r="DB8" s="366"/>
      <c r="DC8" s="366"/>
      <c r="DD8" s="366"/>
      <c r="DE8" s="366"/>
      <c r="DF8" s="367"/>
      <c r="DG8" s="366" t="n">
        <f aca="false">'El DEBAT'!CP18</f>
        <v>0</v>
      </c>
      <c r="DH8" s="366"/>
      <c r="DI8" s="366"/>
      <c r="DJ8" s="366"/>
      <c r="DK8" s="366"/>
      <c r="DL8" s="367"/>
      <c r="DM8" s="366" t="n">
        <f aca="false">'El DEBAT'!CU18</f>
        <v>0</v>
      </c>
      <c r="DN8" s="366"/>
      <c r="DO8" s="366"/>
      <c r="DP8" s="366"/>
      <c r="DQ8" s="366"/>
      <c r="DR8" s="367"/>
      <c r="DS8" s="366" t="n">
        <f aca="false">'El DEBAT'!CZ18</f>
        <v>0</v>
      </c>
      <c r="DT8" s="366"/>
      <c r="DU8" s="366"/>
      <c r="DV8" s="366"/>
      <c r="DW8" s="366"/>
      <c r="DX8" s="367"/>
      <c r="DY8" s="366" t="n">
        <f aca="false">'El DEBAT'!DE18</f>
        <v>0</v>
      </c>
      <c r="DZ8" s="366"/>
      <c r="EA8" s="366"/>
      <c r="EB8" s="366"/>
      <c r="EC8" s="366"/>
      <c r="ED8" s="367"/>
      <c r="EE8" s="366" t="n">
        <f aca="false">'El DEBAT'!DJ18</f>
        <v>0</v>
      </c>
      <c r="EF8" s="366"/>
      <c r="EG8" s="366"/>
      <c r="EH8" s="366"/>
      <c r="EI8" s="366"/>
      <c r="EJ8" s="367"/>
      <c r="EK8" s="366" t="n">
        <f aca="false">'El DEBAT'!DO18</f>
        <v>0</v>
      </c>
      <c r="EL8" s="366"/>
      <c r="EM8" s="366"/>
      <c r="EN8" s="366"/>
      <c r="EO8" s="366"/>
      <c r="EP8" s="365"/>
      <c r="EQ8" s="366" t="n">
        <f aca="false">'El DEBAT'!DT18</f>
        <v>0</v>
      </c>
      <c r="ER8" s="366"/>
      <c r="ES8" s="366"/>
      <c r="ET8" s="366"/>
      <c r="EU8" s="366"/>
      <c r="EV8" s="367"/>
      <c r="EW8" s="366" t="n">
        <f aca="false">'El DEBAT'!DY18</f>
        <v>0</v>
      </c>
      <c r="EX8" s="366"/>
      <c r="EY8" s="366"/>
      <c r="EZ8" s="366"/>
      <c r="FA8" s="366"/>
      <c r="FB8" s="367"/>
      <c r="FC8" s="366" t="n">
        <f aca="false">'El DEBAT'!ED18</f>
        <v>0</v>
      </c>
      <c r="FD8" s="366"/>
      <c r="FE8" s="366"/>
      <c r="FF8" s="366"/>
      <c r="FG8" s="366"/>
      <c r="FH8" s="367"/>
      <c r="FI8" s="366" t="n">
        <f aca="false">'El DEBAT'!EI18</f>
        <v>0</v>
      </c>
      <c r="FJ8" s="366"/>
      <c r="FK8" s="366"/>
      <c r="FL8" s="366"/>
      <c r="FM8" s="366"/>
    </row>
    <row r="9" customFormat="false" ht="19.5" hidden="false" customHeight="true" outlineLevel="0" collapsed="false">
      <c r="A9" s="362" t="s">
        <v>269</v>
      </c>
      <c r="B9" s="362"/>
      <c r="C9" s="363" t="n">
        <f aca="false">'El DEBAT'!D14</f>
        <v>0</v>
      </c>
      <c r="D9" s="363"/>
      <c r="E9" s="363"/>
      <c r="F9" s="363"/>
      <c r="G9" s="363"/>
      <c r="H9" s="367"/>
      <c r="I9" s="363" t="n">
        <f aca="false">'El DEBAT'!I14</f>
        <v>0</v>
      </c>
      <c r="J9" s="363"/>
      <c r="K9" s="363"/>
      <c r="L9" s="363"/>
      <c r="M9" s="363"/>
      <c r="N9" s="367"/>
      <c r="O9" s="363" t="n">
        <f aca="false">'El DEBAT'!N14</f>
        <v>0</v>
      </c>
      <c r="P9" s="363"/>
      <c r="Q9" s="363"/>
      <c r="R9" s="363"/>
      <c r="S9" s="363"/>
      <c r="T9" s="367"/>
      <c r="U9" s="363" t="n">
        <f aca="false">'El DEBAT'!S14</f>
        <v>0</v>
      </c>
      <c r="V9" s="363"/>
      <c r="W9" s="363"/>
      <c r="X9" s="363"/>
      <c r="Y9" s="363"/>
      <c r="Z9" s="367"/>
      <c r="AA9" s="363" t="n">
        <f aca="false">'El DEBAT'!X14</f>
        <v>0</v>
      </c>
      <c r="AB9" s="363"/>
      <c r="AC9" s="363"/>
      <c r="AD9" s="363"/>
      <c r="AE9" s="363"/>
      <c r="AF9" s="367"/>
      <c r="AG9" s="363" t="n">
        <f aca="false">'El DEBAT'!AC14</f>
        <v>0</v>
      </c>
      <c r="AH9" s="363"/>
      <c r="AI9" s="363"/>
      <c r="AJ9" s="363"/>
      <c r="AK9" s="363"/>
      <c r="AL9" s="367"/>
      <c r="AM9" s="363" t="n">
        <f aca="false">'El DEBAT'!AH14</f>
        <v>0</v>
      </c>
      <c r="AN9" s="363"/>
      <c r="AO9" s="363"/>
      <c r="AP9" s="363"/>
      <c r="AQ9" s="363"/>
      <c r="AR9" s="367"/>
      <c r="AS9" s="363" t="n">
        <f aca="false">'El DEBAT'!AM14</f>
        <v>0</v>
      </c>
      <c r="AT9" s="363"/>
      <c r="AU9" s="363"/>
      <c r="AV9" s="363"/>
      <c r="AW9" s="363"/>
      <c r="AX9" s="367"/>
      <c r="AY9" s="363" t="n">
        <f aca="false">'El DEBAT'!AR14</f>
        <v>0</v>
      </c>
      <c r="AZ9" s="363"/>
      <c r="BA9" s="363"/>
      <c r="BB9" s="363"/>
      <c r="BC9" s="363"/>
      <c r="BD9" s="367"/>
      <c r="BE9" s="363" t="n">
        <f aca="false">'El DEBAT'!AW14</f>
        <v>0</v>
      </c>
      <c r="BF9" s="363"/>
      <c r="BG9" s="363"/>
      <c r="BH9" s="363"/>
      <c r="BI9" s="363"/>
      <c r="BJ9" s="367"/>
      <c r="BK9" s="363" t="n">
        <f aca="false">'El DEBAT'!BB14</f>
        <v>0</v>
      </c>
      <c r="BL9" s="363"/>
      <c r="BM9" s="363"/>
      <c r="BN9" s="363"/>
      <c r="BO9" s="363"/>
      <c r="BP9" s="367"/>
      <c r="BQ9" s="363" t="n">
        <f aca="false">'El DEBAT'!BG14</f>
        <v>0</v>
      </c>
      <c r="BR9" s="363"/>
      <c r="BS9" s="363"/>
      <c r="BT9" s="363"/>
      <c r="BU9" s="363"/>
      <c r="BV9" s="367"/>
      <c r="BW9" s="363" t="n">
        <f aca="false">'El DEBAT'!BL14</f>
        <v>0</v>
      </c>
      <c r="BX9" s="363"/>
      <c r="BY9" s="363"/>
      <c r="BZ9" s="363"/>
      <c r="CA9" s="363"/>
      <c r="CB9" s="367"/>
      <c r="CC9" s="363" t="n">
        <f aca="false">'El DEBAT'!BQ14</f>
        <v>0</v>
      </c>
      <c r="CD9" s="363"/>
      <c r="CE9" s="363"/>
      <c r="CF9" s="363"/>
      <c r="CG9" s="363"/>
      <c r="CH9" s="367"/>
      <c r="CI9" s="363" t="n">
        <f aca="false">'El DEBAT'!BV14</f>
        <v>0</v>
      </c>
      <c r="CJ9" s="363"/>
      <c r="CK9" s="363"/>
      <c r="CL9" s="363"/>
      <c r="CM9" s="363"/>
      <c r="CN9" s="367"/>
      <c r="CO9" s="363" t="n">
        <f aca="false">'El DEBAT'!CA14</f>
        <v>0</v>
      </c>
      <c r="CP9" s="363"/>
      <c r="CQ9" s="363"/>
      <c r="CR9" s="363"/>
      <c r="CS9" s="363"/>
      <c r="CT9" s="365"/>
      <c r="CU9" s="363" t="n">
        <f aca="false">'El DEBAT'!CF14</f>
        <v>0</v>
      </c>
      <c r="CV9" s="363"/>
      <c r="CW9" s="363"/>
      <c r="CX9" s="363"/>
      <c r="CY9" s="363"/>
      <c r="CZ9" s="367"/>
      <c r="DA9" s="363" t="n">
        <f aca="false">'El DEBAT'!CK14</f>
        <v>0</v>
      </c>
      <c r="DB9" s="363"/>
      <c r="DC9" s="363"/>
      <c r="DD9" s="363"/>
      <c r="DE9" s="363"/>
      <c r="DF9" s="367"/>
      <c r="DG9" s="363" t="n">
        <f aca="false">'El DEBAT'!CP14</f>
        <v>0</v>
      </c>
      <c r="DH9" s="363"/>
      <c r="DI9" s="363"/>
      <c r="DJ9" s="363"/>
      <c r="DK9" s="363"/>
      <c r="DL9" s="367"/>
      <c r="DM9" s="363" t="n">
        <f aca="false">'El DEBAT'!CU14</f>
        <v>0</v>
      </c>
      <c r="DN9" s="363"/>
      <c r="DO9" s="363"/>
      <c r="DP9" s="363"/>
      <c r="DQ9" s="363"/>
      <c r="DR9" s="367"/>
      <c r="DS9" s="363" t="n">
        <f aca="false">'El DEBAT'!CZ14</f>
        <v>0</v>
      </c>
      <c r="DT9" s="363"/>
      <c r="DU9" s="363"/>
      <c r="DV9" s="363"/>
      <c r="DW9" s="363"/>
      <c r="DX9" s="367"/>
      <c r="DY9" s="363" t="n">
        <f aca="false">'El DEBAT'!DE14</f>
        <v>0</v>
      </c>
      <c r="DZ9" s="363"/>
      <c r="EA9" s="363"/>
      <c r="EB9" s="363"/>
      <c r="EC9" s="363"/>
      <c r="ED9" s="367"/>
      <c r="EE9" s="363" t="n">
        <f aca="false">'El DEBAT'!DJ14</f>
        <v>0</v>
      </c>
      <c r="EF9" s="363"/>
      <c r="EG9" s="363"/>
      <c r="EH9" s="363"/>
      <c r="EI9" s="363"/>
      <c r="EJ9" s="367"/>
      <c r="EK9" s="363" t="n">
        <f aca="false">'El DEBAT'!DO14</f>
        <v>0</v>
      </c>
      <c r="EL9" s="363"/>
      <c r="EM9" s="363"/>
      <c r="EN9" s="363"/>
      <c r="EO9" s="363"/>
      <c r="EP9" s="365"/>
      <c r="EQ9" s="363" t="n">
        <f aca="false">'El DEBAT'!DT14</f>
        <v>0</v>
      </c>
      <c r="ER9" s="363"/>
      <c r="ES9" s="363"/>
      <c r="ET9" s="363"/>
      <c r="EU9" s="363"/>
      <c r="EV9" s="367"/>
      <c r="EW9" s="363" t="n">
        <f aca="false">'El DEBAT'!DY14</f>
        <v>0</v>
      </c>
      <c r="EX9" s="363"/>
      <c r="EY9" s="363"/>
      <c r="EZ9" s="363"/>
      <c r="FA9" s="363"/>
      <c r="FB9" s="367"/>
      <c r="FC9" s="363" t="n">
        <f aca="false">'El DEBAT'!ED14</f>
        <v>0</v>
      </c>
      <c r="FD9" s="363"/>
      <c r="FE9" s="363"/>
      <c r="FF9" s="363"/>
      <c r="FG9" s="363"/>
      <c r="FH9" s="367"/>
      <c r="FI9" s="363" t="n">
        <f aca="false">'El DEBAT'!EI14</f>
        <v>0</v>
      </c>
      <c r="FJ9" s="363"/>
      <c r="FK9" s="363"/>
      <c r="FL9" s="363"/>
      <c r="FM9" s="363"/>
    </row>
    <row r="10" customFormat="false" ht="19.5" hidden="false" customHeight="true" outlineLevel="0" collapsed="false">
      <c r="A10" s="368" t="s">
        <v>270</v>
      </c>
      <c r="B10" s="368"/>
      <c r="C10" s="366" t="n">
        <f aca="false">'El DEBAT'!D26</f>
        <v>0</v>
      </c>
      <c r="D10" s="366" t="n">
        <f aca="false">'El DEBAT'!E26</f>
        <v>0</v>
      </c>
      <c r="E10" s="366" t="n">
        <f aca="false">'El DEBAT'!F26</f>
        <v>0</v>
      </c>
      <c r="F10" s="366" t="n">
        <f aca="false">'El DEBAT'!G26</f>
        <v>0</v>
      </c>
      <c r="G10" s="366" t="n">
        <f aca="false">'El DEBAT'!H26</f>
        <v>0</v>
      </c>
      <c r="H10" s="367"/>
      <c r="I10" s="366" t="n">
        <f aca="false">'El DEBAT'!I26</f>
        <v>0</v>
      </c>
      <c r="J10" s="366" t="n">
        <f aca="false">'El DEBAT'!J26</f>
        <v>0</v>
      </c>
      <c r="K10" s="366" t="n">
        <f aca="false">'El DEBAT'!K26</f>
        <v>0</v>
      </c>
      <c r="L10" s="366" t="n">
        <f aca="false">'El DEBAT'!L26</f>
        <v>0</v>
      </c>
      <c r="M10" s="366" t="n">
        <f aca="false">'El DEBAT'!M26</f>
        <v>0</v>
      </c>
      <c r="N10" s="367"/>
      <c r="O10" s="366" t="n">
        <f aca="false">'El DEBAT'!N26</f>
        <v>0</v>
      </c>
      <c r="P10" s="366" t="n">
        <f aca="false">'El DEBAT'!O26</f>
        <v>0</v>
      </c>
      <c r="Q10" s="366" t="n">
        <f aca="false">'El DEBAT'!P26</f>
        <v>0</v>
      </c>
      <c r="R10" s="366" t="n">
        <f aca="false">'El DEBAT'!Q26</f>
        <v>0</v>
      </c>
      <c r="S10" s="366" t="n">
        <f aca="false">'El DEBAT'!R26</f>
        <v>0</v>
      </c>
      <c r="T10" s="367"/>
      <c r="U10" s="366" t="n">
        <f aca="false">'El DEBAT'!S26</f>
        <v>0</v>
      </c>
      <c r="V10" s="366" t="n">
        <f aca="false">'El DEBAT'!T26</f>
        <v>0</v>
      </c>
      <c r="W10" s="366" t="n">
        <f aca="false">'El DEBAT'!U26</f>
        <v>0</v>
      </c>
      <c r="X10" s="366" t="n">
        <f aca="false">'El DEBAT'!V26</f>
        <v>0</v>
      </c>
      <c r="Y10" s="366" t="n">
        <f aca="false">'El DEBAT'!W26</f>
        <v>0</v>
      </c>
      <c r="Z10" s="367"/>
      <c r="AA10" s="366" t="n">
        <f aca="false">'El DEBAT'!X26</f>
        <v>0</v>
      </c>
      <c r="AB10" s="366" t="n">
        <f aca="false">'El DEBAT'!Y26</f>
        <v>0</v>
      </c>
      <c r="AC10" s="366" t="n">
        <f aca="false">'El DEBAT'!Z26</f>
        <v>0</v>
      </c>
      <c r="AD10" s="366" t="n">
        <f aca="false">'El DEBAT'!AA26</f>
        <v>0</v>
      </c>
      <c r="AE10" s="366" t="n">
        <f aca="false">'El DEBAT'!AB26</f>
        <v>0</v>
      </c>
      <c r="AF10" s="367"/>
      <c r="AG10" s="366" t="n">
        <f aca="false">'El DEBAT'!AC26</f>
        <v>0</v>
      </c>
      <c r="AH10" s="366" t="n">
        <f aca="false">'El DEBAT'!AD26</f>
        <v>0</v>
      </c>
      <c r="AI10" s="366" t="n">
        <f aca="false">'El DEBAT'!AE26</f>
        <v>0</v>
      </c>
      <c r="AJ10" s="366" t="n">
        <f aca="false">'El DEBAT'!AF26</f>
        <v>0</v>
      </c>
      <c r="AK10" s="366" t="n">
        <f aca="false">'El DEBAT'!AG26</f>
        <v>0</v>
      </c>
      <c r="AL10" s="367"/>
      <c r="AM10" s="366" t="n">
        <f aca="false">'El DEBAT'!AH26</f>
        <v>0</v>
      </c>
      <c r="AN10" s="366" t="n">
        <f aca="false">'El DEBAT'!AI26</f>
        <v>0</v>
      </c>
      <c r="AO10" s="366" t="n">
        <f aca="false">'El DEBAT'!AJ26</f>
        <v>0</v>
      </c>
      <c r="AP10" s="366" t="n">
        <f aca="false">'El DEBAT'!AK26</f>
        <v>0</v>
      </c>
      <c r="AQ10" s="366" t="n">
        <f aca="false">'El DEBAT'!AL26</f>
        <v>0</v>
      </c>
      <c r="AR10" s="367"/>
      <c r="AS10" s="366" t="n">
        <f aca="false">'El DEBAT'!AM26</f>
        <v>0</v>
      </c>
      <c r="AT10" s="366" t="n">
        <f aca="false">'El DEBAT'!AN26</f>
        <v>0</v>
      </c>
      <c r="AU10" s="366" t="n">
        <f aca="false">'El DEBAT'!AO26</f>
        <v>0</v>
      </c>
      <c r="AV10" s="366" t="n">
        <f aca="false">'El DEBAT'!AP26</f>
        <v>0</v>
      </c>
      <c r="AW10" s="366" t="n">
        <f aca="false">'El DEBAT'!AQ26</f>
        <v>0</v>
      </c>
      <c r="AX10" s="367"/>
      <c r="AY10" s="366" t="n">
        <f aca="false">'El DEBAT'!AR26</f>
        <v>0</v>
      </c>
      <c r="AZ10" s="366" t="n">
        <f aca="false">'El DEBAT'!AS26</f>
        <v>0</v>
      </c>
      <c r="BA10" s="366" t="n">
        <f aca="false">'El DEBAT'!AT26</f>
        <v>0</v>
      </c>
      <c r="BB10" s="366" t="n">
        <f aca="false">'El DEBAT'!AU26</f>
        <v>0</v>
      </c>
      <c r="BC10" s="366" t="n">
        <f aca="false">'El DEBAT'!AV26</f>
        <v>0</v>
      </c>
      <c r="BD10" s="367"/>
      <c r="BE10" s="366" t="n">
        <f aca="false">'El DEBAT'!AW26</f>
        <v>0</v>
      </c>
      <c r="BF10" s="366" t="n">
        <f aca="false">'El DEBAT'!AX26</f>
        <v>0</v>
      </c>
      <c r="BG10" s="366" t="n">
        <f aca="false">'El DEBAT'!AY26</f>
        <v>0</v>
      </c>
      <c r="BH10" s="366" t="n">
        <f aca="false">'El DEBAT'!AZ26</f>
        <v>0</v>
      </c>
      <c r="BI10" s="366" t="n">
        <f aca="false">'El DEBAT'!BA26</f>
        <v>0</v>
      </c>
      <c r="BJ10" s="367"/>
      <c r="BK10" s="366" t="n">
        <f aca="false">'El DEBAT'!BB26</f>
        <v>0</v>
      </c>
      <c r="BL10" s="366" t="n">
        <f aca="false">'El DEBAT'!BC26</f>
        <v>0</v>
      </c>
      <c r="BM10" s="366" t="n">
        <f aca="false">'El DEBAT'!BD26</f>
        <v>0</v>
      </c>
      <c r="BN10" s="366" t="n">
        <f aca="false">'El DEBAT'!BE26</f>
        <v>0</v>
      </c>
      <c r="BO10" s="366" t="n">
        <f aca="false">'El DEBAT'!BF26</f>
        <v>0</v>
      </c>
      <c r="BP10" s="367"/>
      <c r="BQ10" s="366" t="n">
        <f aca="false">'El DEBAT'!BG26</f>
        <v>0</v>
      </c>
      <c r="BR10" s="366" t="n">
        <f aca="false">'El DEBAT'!BH26</f>
        <v>0</v>
      </c>
      <c r="BS10" s="366" t="n">
        <f aca="false">'El DEBAT'!BI26</f>
        <v>0</v>
      </c>
      <c r="BT10" s="366" t="n">
        <f aca="false">'El DEBAT'!BJ26</f>
        <v>0</v>
      </c>
      <c r="BU10" s="366" t="n">
        <f aca="false">'El DEBAT'!BK26</f>
        <v>0</v>
      </c>
      <c r="BV10" s="367"/>
      <c r="BW10" s="366" t="n">
        <f aca="false">'El DEBAT'!BL26</f>
        <v>0</v>
      </c>
      <c r="BX10" s="366" t="n">
        <f aca="false">'El DEBAT'!BM26</f>
        <v>0</v>
      </c>
      <c r="BY10" s="366" t="n">
        <f aca="false">'El DEBAT'!BN26</f>
        <v>0</v>
      </c>
      <c r="BZ10" s="366" t="n">
        <f aca="false">'El DEBAT'!BO26</f>
        <v>0</v>
      </c>
      <c r="CA10" s="366" t="n">
        <f aca="false">'El DEBAT'!BP26</f>
        <v>0</v>
      </c>
      <c r="CB10" s="367"/>
      <c r="CC10" s="366" t="n">
        <f aca="false">'El DEBAT'!BQ26</f>
        <v>0</v>
      </c>
      <c r="CD10" s="366" t="n">
        <f aca="false">'El DEBAT'!BR26</f>
        <v>0</v>
      </c>
      <c r="CE10" s="366" t="n">
        <f aca="false">'El DEBAT'!BS26</f>
        <v>0</v>
      </c>
      <c r="CF10" s="366" t="n">
        <f aca="false">'El DEBAT'!BT26</f>
        <v>0</v>
      </c>
      <c r="CG10" s="366" t="n">
        <f aca="false">'El DEBAT'!BU26</f>
        <v>0</v>
      </c>
      <c r="CH10" s="367"/>
      <c r="CI10" s="366" t="n">
        <f aca="false">'El DEBAT'!BV26</f>
        <v>0</v>
      </c>
      <c r="CJ10" s="366" t="n">
        <f aca="false">'El DEBAT'!BW26</f>
        <v>0</v>
      </c>
      <c r="CK10" s="366" t="n">
        <f aca="false">'El DEBAT'!BX26</f>
        <v>0</v>
      </c>
      <c r="CL10" s="366" t="n">
        <f aca="false">'El DEBAT'!BY26</f>
        <v>0</v>
      </c>
      <c r="CM10" s="366" t="n">
        <f aca="false">'El DEBAT'!BZ26</f>
        <v>0</v>
      </c>
      <c r="CN10" s="367"/>
      <c r="CO10" s="366" t="n">
        <f aca="false">'El DEBAT'!CA26</f>
        <v>0</v>
      </c>
      <c r="CP10" s="366" t="n">
        <f aca="false">'El DEBAT'!CB26</f>
        <v>0</v>
      </c>
      <c r="CQ10" s="366" t="n">
        <f aca="false">'El DEBAT'!CC26</f>
        <v>0</v>
      </c>
      <c r="CR10" s="366" t="n">
        <f aca="false">'El DEBAT'!CD26</f>
        <v>0</v>
      </c>
      <c r="CS10" s="366" t="n">
        <f aca="false">'El DEBAT'!CE26</f>
        <v>0</v>
      </c>
      <c r="CT10" s="365"/>
      <c r="CU10" s="366" t="n">
        <f aca="false">'El DEBAT'!CF26</f>
        <v>0</v>
      </c>
      <c r="CV10" s="366" t="n">
        <f aca="false">'El DEBAT'!CG26</f>
        <v>0</v>
      </c>
      <c r="CW10" s="366" t="n">
        <f aca="false">'El DEBAT'!CH26</f>
        <v>0</v>
      </c>
      <c r="CX10" s="366" t="n">
        <f aca="false">'El DEBAT'!CI26</f>
        <v>0</v>
      </c>
      <c r="CY10" s="366" t="n">
        <f aca="false">'El DEBAT'!CJ26</f>
        <v>0</v>
      </c>
      <c r="CZ10" s="367"/>
      <c r="DA10" s="366" t="n">
        <f aca="false">'El DEBAT'!CK26</f>
        <v>0</v>
      </c>
      <c r="DB10" s="366" t="n">
        <f aca="false">'El DEBAT'!CL26</f>
        <v>0</v>
      </c>
      <c r="DC10" s="366" t="n">
        <f aca="false">'El DEBAT'!CM26</f>
        <v>0</v>
      </c>
      <c r="DD10" s="366" t="n">
        <f aca="false">'El DEBAT'!CN26</f>
        <v>0</v>
      </c>
      <c r="DE10" s="366" t="n">
        <f aca="false">'El DEBAT'!CO26</f>
        <v>0</v>
      </c>
      <c r="DF10" s="367"/>
      <c r="DG10" s="366" t="n">
        <f aca="false">'El DEBAT'!CP26</f>
        <v>0</v>
      </c>
      <c r="DH10" s="366" t="n">
        <f aca="false">'El DEBAT'!CQ26</f>
        <v>0</v>
      </c>
      <c r="DI10" s="366" t="n">
        <f aca="false">'El DEBAT'!CR26</f>
        <v>0</v>
      </c>
      <c r="DJ10" s="366" t="n">
        <f aca="false">'El DEBAT'!CS26</f>
        <v>0</v>
      </c>
      <c r="DK10" s="366" t="n">
        <f aca="false">'El DEBAT'!CT26</f>
        <v>0</v>
      </c>
      <c r="DL10" s="367"/>
      <c r="DM10" s="366" t="n">
        <f aca="false">'El DEBAT'!CU26</f>
        <v>0</v>
      </c>
      <c r="DN10" s="366" t="n">
        <f aca="false">'El DEBAT'!CV26</f>
        <v>0</v>
      </c>
      <c r="DO10" s="366" t="n">
        <f aca="false">'El DEBAT'!CW26</f>
        <v>0</v>
      </c>
      <c r="DP10" s="366" t="n">
        <f aca="false">'El DEBAT'!CX26</f>
        <v>0</v>
      </c>
      <c r="DQ10" s="366" t="n">
        <f aca="false">'El DEBAT'!CY26</f>
        <v>0</v>
      </c>
      <c r="DR10" s="367"/>
      <c r="DS10" s="366" t="n">
        <f aca="false">'El DEBAT'!CZ26</f>
        <v>0</v>
      </c>
      <c r="DT10" s="366" t="n">
        <f aca="false">'El DEBAT'!DA26</f>
        <v>0</v>
      </c>
      <c r="DU10" s="366" t="n">
        <f aca="false">'El DEBAT'!DB26</f>
        <v>0</v>
      </c>
      <c r="DV10" s="366" t="n">
        <f aca="false">'El DEBAT'!DC26</f>
        <v>0</v>
      </c>
      <c r="DW10" s="366" t="n">
        <f aca="false">'El DEBAT'!DD26</f>
        <v>0</v>
      </c>
      <c r="DX10" s="367"/>
      <c r="DY10" s="366" t="n">
        <f aca="false">'El DEBAT'!DE26</f>
        <v>0</v>
      </c>
      <c r="DZ10" s="366" t="n">
        <f aca="false">'El DEBAT'!DF26</f>
        <v>0</v>
      </c>
      <c r="EA10" s="366" t="n">
        <f aca="false">'El DEBAT'!DG26</f>
        <v>0</v>
      </c>
      <c r="EB10" s="366" t="n">
        <f aca="false">'El DEBAT'!DH26</f>
        <v>0</v>
      </c>
      <c r="EC10" s="366" t="n">
        <f aca="false">'El DEBAT'!DI26</f>
        <v>0</v>
      </c>
      <c r="ED10" s="367"/>
      <c r="EE10" s="366" t="n">
        <f aca="false">'El DEBAT'!DJ26</f>
        <v>0</v>
      </c>
      <c r="EF10" s="366" t="n">
        <f aca="false">'El DEBAT'!DK26</f>
        <v>0</v>
      </c>
      <c r="EG10" s="366" t="n">
        <f aca="false">'El DEBAT'!DL26</f>
        <v>0</v>
      </c>
      <c r="EH10" s="366" t="n">
        <f aca="false">'El DEBAT'!DM26</f>
        <v>0</v>
      </c>
      <c r="EI10" s="366" t="n">
        <f aca="false">'El DEBAT'!DN26</f>
        <v>0</v>
      </c>
      <c r="EJ10" s="367"/>
      <c r="EK10" s="366" t="n">
        <f aca="false">'El DEBAT'!DO26</f>
        <v>0</v>
      </c>
      <c r="EL10" s="366" t="n">
        <f aca="false">'El DEBAT'!DP26</f>
        <v>0</v>
      </c>
      <c r="EM10" s="366" t="n">
        <f aca="false">'El DEBAT'!DQ26</f>
        <v>0</v>
      </c>
      <c r="EN10" s="366" t="n">
        <f aca="false">'El DEBAT'!DR26</f>
        <v>0</v>
      </c>
      <c r="EO10" s="366" t="n">
        <f aca="false">'El DEBAT'!DS26</f>
        <v>0</v>
      </c>
      <c r="EP10" s="365"/>
      <c r="EQ10" s="366" t="n">
        <f aca="false">'El DEBAT'!DT26</f>
        <v>0</v>
      </c>
      <c r="ER10" s="366" t="n">
        <f aca="false">'El DEBAT'!DU26</f>
        <v>0</v>
      </c>
      <c r="ES10" s="366" t="n">
        <f aca="false">'El DEBAT'!DV26</f>
        <v>0</v>
      </c>
      <c r="ET10" s="366" t="n">
        <f aca="false">'El DEBAT'!DW26</f>
        <v>0</v>
      </c>
      <c r="EU10" s="366" t="n">
        <f aca="false">'El DEBAT'!DX26</f>
        <v>0</v>
      </c>
      <c r="EV10" s="367"/>
      <c r="EW10" s="366" t="n">
        <f aca="false">'El DEBAT'!DY26</f>
        <v>0</v>
      </c>
      <c r="EX10" s="366" t="n">
        <f aca="false">'El DEBAT'!DZ26</f>
        <v>0</v>
      </c>
      <c r="EY10" s="366" t="n">
        <f aca="false">'El DEBAT'!EA26</f>
        <v>0</v>
      </c>
      <c r="EZ10" s="366" t="n">
        <f aca="false">'El DEBAT'!EB26</f>
        <v>0</v>
      </c>
      <c r="FA10" s="366" t="n">
        <f aca="false">'El DEBAT'!EC26</f>
        <v>0</v>
      </c>
      <c r="FB10" s="367"/>
      <c r="FC10" s="366" t="n">
        <f aca="false">'El DEBAT'!ED26</f>
        <v>0</v>
      </c>
      <c r="FD10" s="366" t="n">
        <f aca="false">'El DEBAT'!EE26</f>
        <v>0</v>
      </c>
      <c r="FE10" s="366" t="n">
        <f aca="false">'El DEBAT'!EF26</f>
        <v>0</v>
      </c>
      <c r="FF10" s="366" t="n">
        <f aca="false">'El DEBAT'!EG26</f>
        <v>0</v>
      </c>
      <c r="FG10" s="366" t="n">
        <f aca="false">'El DEBAT'!EH26</f>
        <v>0</v>
      </c>
      <c r="FH10" s="367"/>
      <c r="FI10" s="366" t="n">
        <f aca="false">'El DEBAT'!EI26</f>
        <v>0</v>
      </c>
      <c r="FJ10" s="366" t="n">
        <f aca="false">'El DEBAT'!EJ26</f>
        <v>0</v>
      </c>
      <c r="FK10" s="366" t="n">
        <f aca="false">'El DEBAT'!EK26</f>
        <v>0</v>
      </c>
      <c r="FL10" s="366" t="n">
        <f aca="false">'El DEBAT'!EL26</f>
        <v>0</v>
      </c>
      <c r="FM10" s="366" t="n">
        <f aca="false">'El DEBAT'!EM26</f>
        <v>0</v>
      </c>
    </row>
    <row r="11" customFormat="false" ht="31.5" hidden="false" customHeight="true" outlineLevel="0" collapsed="false">
      <c r="A11" s="362" t="s">
        <v>271</v>
      </c>
      <c r="B11" s="362"/>
      <c r="C11" s="363" t="n">
        <f aca="false">'El DEBAT'!D30</f>
        <v>0</v>
      </c>
      <c r="D11" s="363"/>
      <c r="E11" s="363"/>
      <c r="F11" s="363"/>
      <c r="G11" s="363"/>
      <c r="H11" s="369"/>
      <c r="I11" s="363" t="n">
        <f aca="false">'El DEBAT'!I30</f>
        <v>0</v>
      </c>
      <c r="J11" s="363"/>
      <c r="K11" s="363"/>
      <c r="L11" s="363"/>
      <c r="M11" s="363"/>
      <c r="N11" s="369"/>
      <c r="O11" s="363" t="n">
        <f aca="false">'El DEBAT'!N30</f>
        <v>0</v>
      </c>
      <c r="P11" s="363"/>
      <c r="Q11" s="363"/>
      <c r="R11" s="363"/>
      <c r="S11" s="363"/>
      <c r="T11" s="369"/>
      <c r="U11" s="363" t="n">
        <f aca="false">'El DEBAT'!S30</f>
        <v>0</v>
      </c>
      <c r="V11" s="363"/>
      <c r="W11" s="363"/>
      <c r="X11" s="363"/>
      <c r="Y11" s="363"/>
      <c r="Z11" s="369"/>
      <c r="AA11" s="363" t="n">
        <f aca="false">'El DEBAT'!X30</f>
        <v>0</v>
      </c>
      <c r="AB11" s="363"/>
      <c r="AC11" s="363"/>
      <c r="AD11" s="363"/>
      <c r="AE11" s="363"/>
      <c r="AF11" s="369"/>
      <c r="AG11" s="363" t="n">
        <f aca="false">'El DEBAT'!AC30</f>
        <v>0</v>
      </c>
      <c r="AH11" s="363"/>
      <c r="AI11" s="363"/>
      <c r="AJ11" s="363"/>
      <c r="AK11" s="363"/>
      <c r="AL11" s="369"/>
      <c r="AM11" s="363" t="n">
        <f aca="false">'El DEBAT'!AH30</f>
        <v>0</v>
      </c>
      <c r="AN11" s="363"/>
      <c r="AO11" s="363"/>
      <c r="AP11" s="363"/>
      <c r="AQ11" s="363"/>
      <c r="AR11" s="369"/>
      <c r="AS11" s="363" t="n">
        <f aca="false">'El DEBAT'!AM30</f>
        <v>0</v>
      </c>
      <c r="AT11" s="363"/>
      <c r="AU11" s="363"/>
      <c r="AV11" s="363"/>
      <c r="AW11" s="363"/>
      <c r="AX11" s="369"/>
      <c r="AY11" s="363" t="n">
        <f aca="false">'El DEBAT'!AR30</f>
        <v>0</v>
      </c>
      <c r="AZ11" s="363"/>
      <c r="BA11" s="363"/>
      <c r="BB11" s="363"/>
      <c r="BC11" s="363"/>
      <c r="BD11" s="369"/>
      <c r="BE11" s="363" t="n">
        <f aca="false">'El DEBAT'!AW30</f>
        <v>0</v>
      </c>
      <c r="BF11" s="363"/>
      <c r="BG11" s="363"/>
      <c r="BH11" s="363"/>
      <c r="BI11" s="363"/>
      <c r="BJ11" s="369"/>
      <c r="BK11" s="363" t="n">
        <f aca="false">'El DEBAT'!BB30</f>
        <v>0</v>
      </c>
      <c r="BL11" s="363"/>
      <c r="BM11" s="363"/>
      <c r="BN11" s="363"/>
      <c r="BO11" s="363"/>
      <c r="BP11" s="369"/>
      <c r="BQ11" s="363" t="n">
        <f aca="false">'El DEBAT'!BG30</f>
        <v>0</v>
      </c>
      <c r="BR11" s="363"/>
      <c r="BS11" s="363"/>
      <c r="BT11" s="363"/>
      <c r="BU11" s="363"/>
      <c r="BV11" s="369"/>
      <c r="BW11" s="363" t="n">
        <f aca="false">'El DEBAT'!BL30</f>
        <v>0</v>
      </c>
      <c r="BX11" s="363"/>
      <c r="BY11" s="363"/>
      <c r="BZ11" s="363"/>
      <c r="CA11" s="363"/>
      <c r="CB11" s="369"/>
      <c r="CC11" s="363" t="n">
        <f aca="false">'El DEBAT'!BQ30</f>
        <v>0</v>
      </c>
      <c r="CD11" s="363"/>
      <c r="CE11" s="363"/>
      <c r="CF11" s="363"/>
      <c r="CG11" s="363"/>
      <c r="CH11" s="369"/>
      <c r="CI11" s="363" t="n">
        <f aca="false">'El DEBAT'!BV30</f>
        <v>0</v>
      </c>
      <c r="CJ11" s="363"/>
      <c r="CK11" s="363"/>
      <c r="CL11" s="363"/>
      <c r="CM11" s="363"/>
      <c r="CN11" s="369"/>
      <c r="CO11" s="363" t="n">
        <f aca="false">'El DEBAT'!CA30</f>
        <v>0</v>
      </c>
      <c r="CP11" s="363"/>
      <c r="CQ11" s="363"/>
      <c r="CR11" s="363"/>
      <c r="CS11" s="363"/>
      <c r="CT11" s="365"/>
      <c r="CU11" s="363" t="n">
        <f aca="false">'El DEBAT'!CF30</f>
        <v>0</v>
      </c>
      <c r="CV11" s="363"/>
      <c r="CW11" s="363"/>
      <c r="CX11" s="363"/>
      <c r="CY11" s="363"/>
      <c r="CZ11" s="369"/>
      <c r="DA11" s="363" t="n">
        <f aca="false">'El DEBAT'!CK30</f>
        <v>0</v>
      </c>
      <c r="DB11" s="363"/>
      <c r="DC11" s="363"/>
      <c r="DD11" s="363"/>
      <c r="DE11" s="363"/>
      <c r="DF11" s="369"/>
      <c r="DG11" s="363" t="n">
        <f aca="false">'El DEBAT'!CP30</f>
        <v>0</v>
      </c>
      <c r="DH11" s="363"/>
      <c r="DI11" s="363"/>
      <c r="DJ11" s="363"/>
      <c r="DK11" s="363"/>
      <c r="DL11" s="369"/>
      <c r="DM11" s="363" t="n">
        <f aca="false">'El DEBAT'!CU30</f>
        <v>0</v>
      </c>
      <c r="DN11" s="363"/>
      <c r="DO11" s="363"/>
      <c r="DP11" s="363"/>
      <c r="DQ11" s="363"/>
      <c r="DR11" s="369"/>
      <c r="DS11" s="363" t="n">
        <f aca="false">'El DEBAT'!CZ30</f>
        <v>0</v>
      </c>
      <c r="DT11" s="363"/>
      <c r="DU11" s="363"/>
      <c r="DV11" s="363"/>
      <c r="DW11" s="363"/>
      <c r="DX11" s="369"/>
      <c r="DY11" s="363" t="n">
        <f aca="false">'El DEBAT'!DE30</f>
        <v>0</v>
      </c>
      <c r="DZ11" s="363"/>
      <c r="EA11" s="363"/>
      <c r="EB11" s="363"/>
      <c r="EC11" s="363"/>
      <c r="ED11" s="369"/>
      <c r="EE11" s="363" t="n">
        <f aca="false">'El DEBAT'!DJ30</f>
        <v>0</v>
      </c>
      <c r="EF11" s="363"/>
      <c r="EG11" s="363"/>
      <c r="EH11" s="363"/>
      <c r="EI11" s="363"/>
      <c r="EJ11" s="369"/>
      <c r="EK11" s="363" t="n">
        <f aca="false">'El DEBAT'!DO30</f>
        <v>0</v>
      </c>
      <c r="EL11" s="363"/>
      <c r="EM11" s="363"/>
      <c r="EN11" s="363"/>
      <c r="EO11" s="363"/>
      <c r="EP11" s="365"/>
      <c r="EQ11" s="363" t="n">
        <f aca="false">'El DEBAT'!DT30</f>
        <v>0</v>
      </c>
      <c r="ER11" s="363"/>
      <c r="ES11" s="363"/>
      <c r="ET11" s="363"/>
      <c r="EU11" s="363"/>
      <c r="EV11" s="369"/>
      <c r="EW11" s="363" t="n">
        <f aca="false">'El DEBAT'!DY30</f>
        <v>0</v>
      </c>
      <c r="EX11" s="363"/>
      <c r="EY11" s="363"/>
      <c r="EZ11" s="363"/>
      <c r="FA11" s="363"/>
      <c r="FB11" s="369"/>
      <c r="FC11" s="363" t="n">
        <f aca="false">'El DEBAT'!ED30</f>
        <v>0</v>
      </c>
      <c r="FD11" s="363"/>
      <c r="FE11" s="363"/>
      <c r="FF11" s="363"/>
      <c r="FG11" s="363"/>
      <c r="FH11" s="369"/>
      <c r="FI11" s="363" t="n">
        <f aca="false">'El DEBAT'!EI30</f>
        <v>0</v>
      </c>
      <c r="FJ11" s="363"/>
      <c r="FK11" s="363"/>
      <c r="FL11" s="363"/>
      <c r="FM11" s="363"/>
    </row>
    <row r="12" customFormat="false" ht="19.5" hidden="false" customHeight="true" outlineLevel="0" collapsed="false">
      <c r="A12" s="368" t="s">
        <v>272</v>
      </c>
      <c r="B12" s="368"/>
      <c r="C12" s="370" t="n">
        <f aca="false">'El DEBAT'!D22</f>
        <v>0</v>
      </c>
      <c r="D12" s="370" t="n">
        <f aca="false">'El DEBAT'!E22</f>
        <v>0</v>
      </c>
      <c r="E12" s="370" t="n">
        <f aca="false">'El DEBAT'!F22</f>
        <v>0</v>
      </c>
      <c r="F12" s="370" t="n">
        <f aca="false">'El DEBAT'!G22</f>
        <v>0</v>
      </c>
      <c r="G12" s="370" t="n">
        <f aca="false">'El DEBAT'!H22</f>
        <v>0</v>
      </c>
      <c r="H12" s="367"/>
      <c r="I12" s="370" t="n">
        <f aca="false">'El DEBAT'!I22</f>
        <v>0</v>
      </c>
      <c r="J12" s="370" t="n">
        <f aca="false">'El DEBAT'!J22</f>
        <v>0</v>
      </c>
      <c r="K12" s="370" t="n">
        <f aca="false">'El DEBAT'!K22</f>
        <v>0</v>
      </c>
      <c r="L12" s="370" t="n">
        <f aca="false">'El DEBAT'!L22</f>
        <v>0</v>
      </c>
      <c r="M12" s="370" t="n">
        <f aca="false">'El DEBAT'!M22</f>
        <v>0</v>
      </c>
      <c r="N12" s="367"/>
      <c r="O12" s="370" t="n">
        <f aca="false">'El DEBAT'!N22</f>
        <v>0</v>
      </c>
      <c r="P12" s="370" t="n">
        <f aca="false">'El DEBAT'!O22</f>
        <v>0</v>
      </c>
      <c r="Q12" s="370" t="n">
        <f aca="false">'El DEBAT'!P22</f>
        <v>0</v>
      </c>
      <c r="R12" s="370" t="n">
        <f aca="false">'El DEBAT'!Q22</f>
        <v>0</v>
      </c>
      <c r="S12" s="370" t="n">
        <f aca="false">'El DEBAT'!R22</f>
        <v>0</v>
      </c>
      <c r="T12" s="367" t="n">
        <v>0</v>
      </c>
      <c r="U12" s="370" t="n">
        <f aca="false">'El DEBAT'!S22</f>
        <v>0</v>
      </c>
      <c r="V12" s="370" t="n">
        <f aca="false">'El DEBAT'!T22</f>
        <v>0</v>
      </c>
      <c r="W12" s="370" t="n">
        <f aca="false">'El DEBAT'!U22</f>
        <v>0</v>
      </c>
      <c r="X12" s="370" t="n">
        <f aca="false">'El DEBAT'!V22</f>
        <v>0</v>
      </c>
      <c r="Y12" s="370" t="n">
        <f aca="false">'El DEBAT'!W22</f>
        <v>0</v>
      </c>
      <c r="Z12" s="367"/>
      <c r="AA12" s="370" t="n">
        <f aca="false">'El DEBAT'!X22</f>
        <v>0</v>
      </c>
      <c r="AB12" s="370" t="n">
        <f aca="false">'El DEBAT'!Y22</f>
        <v>0</v>
      </c>
      <c r="AC12" s="370" t="n">
        <f aca="false">'El DEBAT'!Z22</f>
        <v>0</v>
      </c>
      <c r="AD12" s="370" t="n">
        <f aca="false">'El DEBAT'!AA22</f>
        <v>0</v>
      </c>
      <c r="AE12" s="370" t="n">
        <f aca="false">'El DEBAT'!AB22</f>
        <v>0</v>
      </c>
      <c r="AF12" s="367" t="n">
        <v>0</v>
      </c>
      <c r="AG12" s="370" t="n">
        <f aca="false">'El DEBAT'!AC22</f>
        <v>0</v>
      </c>
      <c r="AH12" s="370" t="n">
        <f aca="false">'El DEBAT'!AD22</f>
        <v>0</v>
      </c>
      <c r="AI12" s="370" t="n">
        <f aca="false">'El DEBAT'!AE22</f>
        <v>0</v>
      </c>
      <c r="AJ12" s="370" t="n">
        <f aca="false">'El DEBAT'!AF22</f>
        <v>0</v>
      </c>
      <c r="AK12" s="370" t="n">
        <f aca="false">'El DEBAT'!AG22</f>
        <v>0</v>
      </c>
      <c r="AL12" s="367"/>
      <c r="AM12" s="370" t="n">
        <f aca="false">'El DEBAT'!AH22</f>
        <v>0</v>
      </c>
      <c r="AN12" s="370" t="n">
        <f aca="false">'El DEBAT'!AI22</f>
        <v>0</v>
      </c>
      <c r="AO12" s="370" t="n">
        <f aca="false">'El DEBAT'!AJ22</f>
        <v>0</v>
      </c>
      <c r="AP12" s="370" t="n">
        <f aca="false">'El DEBAT'!AK22</f>
        <v>0</v>
      </c>
      <c r="AQ12" s="370" t="n">
        <f aca="false">'El DEBAT'!AL22</f>
        <v>0</v>
      </c>
      <c r="AR12" s="367" t="n">
        <v>0</v>
      </c>
      <c r="AS12" s="370" t="n">
        <f aca="false">'El DEBAT'!AM22</f>
        <v>0</v>
      </c>
      <c r="AT12" s="370" t="n">
        <f aca="false">'El DEBAT'!AN22</f>
        <v>0</v>
      </c>
      <c r="AU12" s="370" t="n">
        <f aca="false">'El DEBAT'!AO22</f>
        <v>0</v>
      </c>
      <c r="AV12" s="370" t="n">
        <f aca="false">'El DEBAT'!AP22</f>
        <v>0</v>
      </c>
      <c r="AW12" s="370" t="n">
        <f aca="false">'El DEBAT'!AQ22</f>
        <v>0</v>
      </c>
      <c r="AX12" s="367"/>
      <c r="AY12" s="370" t="n">
        <f aca="false">'El DEBAT'!AR22</f>
        <v>0</v>
      </c>
      <c r="AZ12" s="370" t="n">
        <f aca="false">'El DEBAT'!AS22</f>
        <v>0</v>
      </c>
      <c r="BA12" s="370" t="n">
        <f aca="false">'El DEBAT'!AT22</f>
        <v>0</v>
      </c>
      <c r="BB12" s="370" t="n">
        <f aca="false">'El DEBAT'!AU22</f>
        <v>0</v>
      </c>
      <c r="BC12" s="370" t="n">
        <f aca="false">'El DEBAT'!AV22</f>
        <v>0</v>
      </c>
      <c r="BD12" s="367" t="n">
        <v>0</v>
      </c>
      <c r="BE12" s="370" t="n">
        <f aca="false">'El DEBAT'!AW22</f>
        <v>0</v>
      </c>
      <c r="BF12" s="370" t="n">
        <f aca="false">'El DEBAT'!AX22</f>
        <v>0</v>
      </c>
      <c r="BG12" s="370" t="n">
        <f aca="false">'El DEBAT'!AY22</f>
        <v>0</v>
      </c>
      <c r="BH12" s="370" t="n">
        <f aca="false">'El DEBAT'!AZ22</f>
        <v>0</v>
      </c>
      <c r="BI12" s="370" t="n">
        <f aca="false">'El DEBAT'!BA22</f>
        <v>0</v>
      </c>
      <c r="BJ12" s="367"/>
      <c r="BK12" s="370" t="n">
        <f aca="false">'El DEBAT'!BB22</f>
        <v>0</v>
      </c>
      <c r="BL12" s="370" t="n">
        <f aca="false">'El DEBAT'!BC22</f>
        <v>0</v>
      </c>
      <c r="BM12" s="370" t="n">
        <f aca="false">'El DEBAT'!BD22</f>
        <v>0</v>
      </c>
      <c r="BN12" s="370" t="n">
        <f aca="false">'El DEBAT'!BE22</f>
        <v>0</v>
      </c>
      <c r="BO12" s="370" t="n">
        <f aca="false">'El DEBAT'!BF22</f>
        <v>0</v>
      </c>
      <c r="BP12" s="367" t="n">
        <v>0</v>
      </c>
      <c r="BQ12" s="370" t="n">
        <f aca="false">'El DEBAT'!BG22</f>
        <v>0</v>
      </c>
      <c r="BR12" s="370" t="n">
        <f aca="false">'El DEBAT'!BH22</f>
        <v>0</v>
      </c>
      <c r="BS12" s="370" t="n">
        <f aca="false">'El DEBAT'!BI22</f>
        <v>0</v>
      </c>
      <c r="BT12" s="370" t="n">
        <f aca="false">'El DEBAT'!BJ22</f>
        <v>0</v>
      </c>
      <c r="BU12" s="370" t="n">
        <f aca="false">'El DEBAT'!BK22</f>
        <v>0</v>
      </c>
      <c r="BV12" s="367"/>
      <c r="BW12" s="370" t="n">
        <f aca="false">'El DEBAT'!BL22</f>
        <v>0</v>
      </c>
      <c r="BX12" s="370" t="n">
        <f aca="false">'El DEBAT'!BM22</f>
        <v>0</v>
      </c>
      <c r="BY12" s="370" t="n">
        <f aca="false">'El DEBAT'!BN22</f>
        <v>0</v>
      </c>
      <c r="BZ12" s="370" t="n">
        <f aca="false">'El DEBAT'!BO22</f>
        <v>0</v>
      </c>
      <c r="CA12" s="370" t="n">
        <f aca="false">'El DEBAT'!BP22</f>
        <v>0</v>
      </c>
      <c r="CB12" s="367" t="n">
        <v>0</v>
      </c>
      <c r="CC12" s="370" t="n">
        <f aca="false">'El DEBAT'!BQ22</f>
        <v>0</v>
      </c>
      <c r="CD12" s="370" t="n">
        <f aca="false">'El DEBAT'!BR22</f>
        <v>0</v>
      </c>
      <c r="CE12" s="370" t="n">
        <f aca="false">'El DEBAT'!BS22</f>
        <v>0</v>
      </c>
      <c r="CF12" s="370" t="n">
        <f aca="false">'El DEBAT'!BT22</f>
        <v>0</v>
      </c>
      <c r="CG12" s="370" t="n">
        <f aca="false">'El DEBAT'!BU22</f>
        <v>0</v>
      </c>
      <c r="CH12" s="367"/>
      <c r="CI12" s="370" t="n">
        <f aca="false">'El DEBAT'!BV22</f>
        <v>0</v>
      </c>
      <c r="CJ12" s="370" t="n">
        <f aca="false">'El DEBAT'!BW22</f>
        <v>0</v>
      </c>
      <c r="CK12" s="370" t="n">
        <f aca="false">'El DEBAT'!BX22</f>
        <v>0</v>
      </c>
      <c r="CL12" s="370" t="n">
        <f aca="false">'El DEBAT'!BY22</f>
        <v>0</v>
      </c>
      <c r="CM12" s="370" t="n">
        <f aca="false">'El DEBAT'!BZ22</f>
        <v>0</v>
      </c>
      <c r="CN12" s="367" t="n">
        <v>0</v>
      </c>
      <c r="CO12" s="370" t="n">
        <f aca="false">'El DEBAT'!CA22</f>
        <v>0</v>
      </c>
      <c r="CP12" s="370" t="n">
        <f aca="false">'El DEBAT'!CB22</f>
        <v>0</v>
      </c>
      <c r="CQ12" s="370" t="n">
        <f aca="false">'El DEBAT'!CC22</f>
        <v>0</v>
      </c>
      <c r="CR12" s="370" t="n">
        <f aca="false">'El DEBAT'!CD22</f>
        <v>0</v>
      </c>
      <c r="CS12" s="370" t="n">
        <f aca="false">'El DEBAT'!CE22</f>
        <v>0</v>
      </c>
      <c r="CT12" s="365"/>
      <c r="CU12" s="370" t="n">
        <f aca="false">'El DEBAT'!CF22</f>
        <v>0</v>
      </c>
      <c r="CV12" s="370" t="n">
        <f aca="false">'El DEBAT'!CG22</f>
        <v>0</v>
      </c>
      <c r="CW12" s="370" t="n">
        <f aca="false">'El DEBAT'!CH22</f>
        <v>0</v>
      </c>
      <c r="CX12" s="370" t="n">
        <f aca="false">'El DEBAT'!CI22</f>
        <v>0</v>
      </c>
      <c r="CY12" s="370" t="n">
        <f aca="false">'El DEBAT'!CJ22</f>
        <v>0</v>
      </c>
      <c r="CZ12" s="367" t="n">
        <v>0</v>
      </c>
      <c r="DA12" s="370" t="n">
        <f aca="false">'El DEBAT'!CK22</f>
        <v>0</v>
      </c>
      <c r="DB12" s="370" t="n">
        <f aca="false">'El DEBAT'!CL22</f>
        <v>0</v>
      </c>
      <c r="DC12" s="370" t="n">
        <f aca="false">'El DEBAT'!CM22</f>
        <v>0</v>
      </c>
      <c r="DD12" s="370" t="n">
        <f aca="false">'El DEBAT'!CN22</f>
        <v>0</v>
      </c>
      <c r="DE12" s="370" t="n">
        <f aca="false">'El DEBAT'!CO22</f>
        <v>0</v>
      </c>
      <c r="DF12" s="367"/>
      <c r="DG12" s="370" t="n">
        <f aca="false">'El DEBAT'!CP22</f>
        <v>0</v>
      </c>
      <c r="DH12" s="370" t="n">
        <f aca="false">'El DEBAT'!CQ22</f>
        <v>0</v>
      </c>
      <c r="DI12" s="370" t="n">
        <f aca="false">'El DEBAT'!CR22</f>
        <v>0</v>
      </c>
      <c r="DJ12" s="370" t="n">
        <f aca="false">'El DEBAT'!CS22</f>
        <v>0</v>
      </c>
      <c r="DK12" s="370" t="n">
        <f aca="false">'El DEBAT'!CT22</f>
        <v>0</v>
      </c>
      <c r="DL12" s="367" t="n">
        <v>0</v>
      </c>
      <c r="DM12" s="370" t="n">
        <f aca="false">'El DEBAT'!CU22</f>
        <v>0</v>
      </c>
      <c r="DN12" s="370" t="n">
        <f aca="false">'El DEBAT'!CV22</f>
        <v>0</v>
      </c>
      <c r="DO12" s="370" t="n">
        <f aca="false">'El DEBAT'!CW22</f>
        <v>0</v>
      </c>
      <c r="DP12" s="370" t="n">
        <f aca="false">'El DEBAT'!CX22</f>
        <v>0</v>
      </c>
      <c r="DQ12" s="370" t="n">
        <f aca="false">'El DEBAT'!CY22</f>
        <v>0</v>
      </c>
      <c r="DR12" s="367"/>
      <c r="DS12" s="370" t="n">
        <f aca="false">'El DEBAT'!CZ22</f>
        <v>0</v>
      </c>
      <c r="DT12" s="370" t="n">
        <f aca="false">'El DEBAT'!DA22</f>
        <v>0</v>
      </c>
      <c r="DU12" s="370" t="n">
        <f aca="false">'El DEBAT'!DB22</f>
        <v>0</v>
      </c>
      <c r="DV12" s="370" t="n">
        <f aca="false">'El DEBAT'!DC22</f>
        <v>0</v>
      </c>
      <c r="DW12" s="370" t="n">
        <f aca="false">'El DEBAT'!DD22</f>
        <v>0</v>
      </c>
      <c r="DX12" s="367" t="n">
        <v>0</v>
      </c>
      <c r="DY12" s="370" t="n">
        <f aca="false">'El DEBAT'!DE22</f>
        <v>0</v>
      </c>
      <c r="DZ12" s="370" t="n">
        <f aca="false">'El DEBAT'!DF22</f>
        <v>0</v>
      </c>
      <c r="EA12" s="370" t="n">
        <f aca="false">'El DEBAT'!DG22</f>
        <v>0</v>
      </c>
      <c r="EB12" s="370" t="n">
        <f aca="false">'El DEBAT'!DH22</f>
        <v>0</v>
      </c>
      <c r="EC12" s="370" t="n">
        <f aca="false">'El DEBAT'!DI22</f>
        <v>0</v>
      </c>
      <c r="ED12" s="367"/>
      <c r="EE12" s="370" t="n">
        <f aca="false">'El DEBAT'!DJ22</f>
        <v>0</v>
      </c>
      <c r="EF12" s="370" t="n">
        <f aca="false">'El DEBAT'!DK22</f>
        <v>0</v>
      </c>
      <c r="EG12" s="370" t="n">
        <f aca="false">'El DEBAT'!DL22</f>
        <v>0</v>
      </c>
      <c r="EH12" s="370" t="n">
        <f aca="false">'El DEBAT'!DM22</f>
        <v>0</v>
      </c>
      <c r="EI12" s="370" t="n">
        <f aca="false">'El DEBAT'!DN22</f>
        <v>0</v>
      </c>
      <c r="EJ12" s="367" t="n">
        <v>0</v>
      </c>
      <c r="EK12" s="370" t="n">
        <f aca="false">'El DEBAT'!DO22</f>
        <v>0</v>
      </c>
      <c r="EL12" s="370" t="n">
        <f aca="false">'El DEBAT'!DP22</f>
        <v>0</v>
      </c>
      <c r="EM12" s="370" t="n">
        <f aca="false">'El DEBAT'!DQ22</f>
        <v>0</v>
      </c>
      <c r="EN12" s="370" t="n">
        <f aca="false">'El DEBAT'!DR22</f>
        <v>0</v>
      </c>
      <c r="EO12" s="370" t="n">
        <f aca="false">'El DEBAT'!DS22</f>
        <v>0</v>
      </c>
      <c r="EP12" s="365"/>
      <c r="EQ12" s="370" t="n">
        <f aca="false">'El DEBAT'!DT22</f>
        <v>0</v>
      </c>
      <c r="ER12" s="370" t="n">
        <f aca="false">'El DEBAT'!DU22</f>
        <v>0</v>
      </c>
      <c r="ES12" s="370" t="n">
        <f aca="false">'El DEBAT'!DV22</f>
        <v>0</v>
      </c>
      <c r="ET12" s="370" t="n">
        <f aca="false">'El DEBAT'!DW22</f>
        <v>0</v>
      </c>
      <c r="EU12" s="370" t="n">
        <f aca="false">'El DEBAT'!DX22</f>
        <v>0</v>
      </c>
      <c r="EV12" s="367" t="n">
        <v>0</v>
      </c>
      <c r="EW12" s="370" t="n">
        <f aca="false">'El DEBAT'!DY22</f>
        <v>0</v>
      </c>
      <c r="EX12" s="370" t="n">
        <f aca="false">'El DEBAT'!DZ22</f>
        <v>0</v>
      </c>
      <c r="EY12" s="370" t="n">
        <f aca="false">'El DEBAT'!EA22</f>
        <v>0</v>
      </c>
      <c r="EZ12" s="370" t="n">
        <f aca="false">'El DEBAT'!EB22</f>
        <v>0</v>
      </c>
      <c r="FA12" s="370" t="n">
        <f aca="false">'El DEBAT'!EC22</f>
        <v>0</v>
      </c>
      <c r="FB12" s="367"/>
      <c r="FC12" s="370" t="n">
        <f aca="false">'El DEBAT'!ED22</f>
        <v>0</v>
      </c>
      <c r="FD12" s="370" t="n">
        <f aca="false">'El DEBAT'!EE22</f>
        <v>0</v>
      </c>
      <c r="FE12" s="370" t="n">
        <f aca="false">'El DEBAT'!EF22</f>
        <v>0</v>
      </c>
      <c r="FF12" s="370" t="n">
        <f aca="false">'El DEBAT'!EG22</f>
        <v>0</v>
      </c>
      <c r="FG12" s="370" t="n">
        <f aca="false">'El DEBAT'!EH22</f>
        <v>0</v>
      </c>
      <c r="FH12" s="367" t="n">
        <v>0</v>
      </c>
      <c r="FI12" s="370" t="n">
        <f aca="false">'El DEBAT'!EI22</f>
        <v>0</v>
      </c>
      <c r="FJ12" s="370" t="n">
        <f aca="false">'El DEBAT'!EJ22</f>
        <v>0</v>
      </c>
      <c r="FK12" s="370" t="n">
        <f aca="false">'El DEBAT'!EK22</f>
        <v>0</v>
      </c>
      <c r="FL12" s="370" t="n">
        <f aca="false">'El DEBAT'!EL22</f>
        <v>0</v>
      </c>
      <c r="FM12" s="370" t="n">
        <f aca="false">'El DEBAT'!EM22</f>
        <v>0</v>
      </c>
    </row>
    <row r="13" customFormat="false" ht="7.5" hidden="false" customHeight="true" outlineLevel="0" collapsed="false">
      <c r="A13" s="371"/>
      <c r="B13" s="372"/>
      <c r="C13" s="373"/>
      <c r="D13" s="373"/>
      <c r="E13" s="373"/>
      <c r="F13" s="373"/>
      <c r="G13" s="373"/>
      <c r="H13" s="374"/>
      <c r="I13" s="373"/>
      <c r="J13" s="373"/>
      <c r="K13" s="373"/>
      <c r="L13" s="373"/>
      <c r="M13" s="373"/>
      <c r="N13" s="374"/>
      <c r="O13" s="373"/>
      <c r="P13" s="373"/>
      <c r="Q13" s="373"/>
      <c r="R13" s="373"/>
      <c r="S13" s="373"/>
      <c r="T13" s="374"/>
      <c r="U13" s="373"/>
      <c r="V13" s="373"/>
      <c r="W13" s="373"/>
      <c r="X13" s="373"/>
      <c r="Y13" s="373"/>
      <c r="Z13" s="374"/>
      <c r="AA13" s="373"/>
      <c r="AB13" s="373"/>
      <c r="AC13" s="373"/>
      <c r="AD13" s="373"/>
      <c r="AE13" s="373"/>
      <c r="AF13" s="374"/>
      <c r="AG13" s="373"/>
      <c r="AH13" s="373"/>
      <c r="AI13" s="373"/>
      <c r="AJ13" s="373"/>
      <c r="AK13" s="373"/>
      <c r="AL13" s="374"/>
      <c r="AM13" s="373"/>
      <c r="AN13" s="373"/>
      <c r="AO13" s="373"/>
      <c r="AP13" s="373"/>
      <c r="AQ13" s="373"/>
      <c r="AR13" s="374"/>
      <c r="AS13" s="373"/>
      <c r="AT13" s="373"/>
      <c r="AU13" s="373"/>
      <c r="AV13" s="373"/>
      <c r="AW13" s="373"/>
      <c r="AX13" s="374"/>
      <c r="AY13" s="374"/>
      <c r="AZ13" s="374"/>
      <c r="BA13" s="374"/>
      <c r="BB13" s="374"/>
      <c r="BC13" s="374"/>
      <c r="BD13" s="374"/>
      <c r="BE13" s="374"/>
      <c r="BF13" s="374"/>
      <c r="BG13" s="374"/>
      <c r="BH13" s="374"/>
      <c r="BI13" s="374"/>
      <c r="BJ13" s="374"/>
      <c r="BK13" s="373"/>
      <c r="BL13" s="373"/>
      <c r="BM13" s="373"/>
      <c r="BN13" s="373"/>
      <c r="BO13" s="373"/>
      <c r="BP13" s="374"/>
      <c r="BQ13" s="373"/>
      <c r="BR13" s="373"/>
      <c r="BS13" s="373"/>
      <c r="BT13" s="373"/>
      <c r="BU13" s="373"/>
      <c r="BV13" s="374"/>
      <c r="BW13" s="373"/>
      <c r="BX13" s="373"/>
      <c r="BY13" s="373"/>
      <c r="BZ13" s="373"/>
      <c r="CA13" s="373"/>
      <c r="CB13" s="374"/>
      <c r="CC13" s="373"/>
      <c r="CD13" s="373"/>
      <c r="CE13" s="373"/>
      <c r="CF13" s="373"/>
      <c r="CG13" s="373"/>
      <c r="CH13" s="375"/>
      <c r="CI13" s="373"/>
      <c r="CJ13" s="373"/>
      <c r="CK13" s="373"/>
      <c r="CL13" s="373"/>
      <c r="CM13" s="373"/>
      <c r="CN13" s="374"/>
      <c r="CO13" s="373"/>
      <c r="CP13" s="373"/>
      <c r="CQ13" s="373"/>
      <c r="CR13" s="373"/>
      <c r="CS13" s="373"/>
      <c r="CT13" s="375"/>
      <c r="CU13" s="373"/>
      <c r="CV13" s="373"/>
      <c r="CW13" s="373"/>
      <c r="CX13" s="373"/>
      <c r="CY13" s="373"/>
      <c r="CZ13" s="374"/>
      <c r="DA13" s="373"/>
      <c r="DB13" s="373"/>
      <c r="DC13" s="373"/>
      <c r="DD13" s="373"/>
      <c r="DE13" s="373"/>
      <c r="DF13" s="375"/>
      <c r="DG13" s="373"/>
      <c r="DH13" s="373"/>
      <c r="DI13" s="373"/>
      <c r="DJ13" s="373"/>
      <c r="DK13" s="373"/>
      <c r="DL13" s="374"/>
      <c r="DM13" s="373"/>
      <c r="DN13" s="373"/>
      <c r="DO13" s="373"/>
      <c r="DP13" s="373"/>
      <c r="DQ13" s="373"/>
      <c r="DR13" s="375"/>
      <c r="DS13" s="373"/>
      <c r="DT13" s="373"/>
      <c r="DU13" s="373"/>
      <c r="DV13" s="373"/>
      <c r="DW13" s="373"/>
      <c r="DX13" s="374"/>
      <c r="DY13" s="373"/>
      <c r="DZ13" s="373"/>
      <c r="EA13" s="373"/>
      <c r="EB13" s="373"/>
      <c r="EC13" s="373"/>
      <c r="ED13" s="375"/>
      <c r="EE13" s="373"/>
      <c r="EF13" s="373"/>
      <c r="EG13" s="373"/>
      <c r="EH13" s="373"/>
      <c r="EI13" s="373"/>
      <c r="EJ13" s="374"/>
      <c r="EK13" s="373"/>
      <c r="EL13" s="373"/>
      <c r="EM13" s="373"/>
      <c r="EN13" s="373"/>
      <c r="EO13" s="373"/>
      <c r="EP13" s="375"/>
      <c r="EQ13" s="373"/>
      <c r="ER13" s="373"/>
      <c r="ES13" s="373"/>
      <c r="ET13" s="373"/>
      <c r="EU13" s="373"/>
      <c r="EV13" s="374"/>
      <c r="EW13" s="373"/>
      <c r="EX13" s="373"/>
      <c r="EY13" s="373"/>
      <c r="EZ13" s="373"/>
      <c r="FA13" s="373"/>
      <c r="FB13" s="375"/>
      <c r="FC13" s="373"/>
      <c r="FD13" s="373"/>
      <c r="FE13" s="373"/>
      <c r="FF13" s="373"/>
      <c r="FG13" s="373"/>
      <c r="FH13" s="374"/>
      <c r="FI13" s="373"/>
      <c r="FJ13" s="373"/>
      <c r="FK13" s="373"/>
      <c r="FL13" s="373"/>
      <c r="FM13" s="373"/>
    </row>
    <row r="14" customFormat="false" ht="15.75" hidden="false" customHeight="true" outlineLevel="0" collapsed="false">
      <c r="A14" s="376" t="s">
        <v>273</v>
      </c>
      <c r="B14" s="377" t="s">
        <v>274</v>
      </c>
      <c r="C14" s="378" t="e">
        <f aca="false">'El DEBAT'!D36</f>
        <v>#DIV/0!</v>
      </c>
      <c r="D14" s="378"/>
      <c r="E14" s="378"/>
      <c r="F14" s="378"/>
      <c r="G14" s="378"/>
      <c r="H14" s="367"/>
      <c r="I14" s="379" t="e">
        <f aca="false">'El DEBAT'!I36</f>
        <v>#DIV/0!</v>
      </c>
      <c r="J14" s="379"/>
      <c r="K14" s="379"/>
      <c r="L14" s="379"/>
      <c r="M14" s="379"/>
      <c r="N14" s="367"/>
      <c r="O14" s="379" t="e">
        <f aca="false">'El DEBAT'!N36</f>
        <v>#DIV/0!</v>
      </c>
      <c r="P14" s="379"/>
      <c r="Q14" s="379"/>
      <c r="R14" s="379"/>
      <c r="S14" s="379"/>
      <c r="T14" s="367"/>
      <c r="U14" s="379" t="e">
        <f aca="false">'El DEBAT'!S36</f>
        <v>#DIV/0!</v>
      </c>
      <c r="V14" s="379"/>
      <c r="W14" s="379"/>
      <c r="X14" s="379"/>
      <c r="Y14" s="379"/>
      <c r="Z14" s="367"/>
      <c r="AA14" s="379" t="e">
        <f aca="false">'El DEBAT'!X36</f>
        <v>#DIV/0!</v>
      </c>
      <c r="AB14" s="379"/>
      <c r="AC14" s="379"/>
      <c r="AD14" s="379"/>
      <c r="AE14" s="379"/>
      <c r="AF14" s="367"/>
      <c r="AG14" s="379" t="e">
        <f aca="false">'El DEBAT'!AC36</f>
        <v>#DIV/0!</v>
      </c>
      <c r="AH14" s="379"/>
      <c r="AI14" s="379"/>
      <c r="AJ14" s="379"/>
      <c r="AK14" s="379"/>
      <c r="AL14" s="367"/>
      <c r="AM14" s="379" t="e">
        <f aca="false">'El DEBAT'!AH36</f>
        <v>#DIV/0!</v>
      </c>
      <c r="AN14" s="379"/>
      <c r="AO14" s="379"/>
      <c r="AP14" s="379"/>
      <c r="AQ14" s="379"/>
      <c r="AR14" s="367"/>
      <c r="AS14" s="379" t="e">
        <f aca="false">'El DEBAT'!AM36</f>
        <v>#DIV/0!</v>
      </c>
      <c r="AT14" s="379"/>
      <c r="AU14" s="379"/>
      <c r="AV14" s="379"/>
      <c r="AW14" s="379"/>
      <c r="AX14" s="367"/>
      <c r="AY14" s="379" t="e">
        <f aca="false">'El DEBAT'!AR36</f>
        <v>#DIV/0!</v>
      </c>
      <c r="AZ14" s="379"/>
      <c r="BA14" s="379"/>
      <c r="BB14" s="379"/>
      <c r="BC14" s="379"/>
      <c r="BD14" s="367"/>
      <c r="BE14" s="379" t="e">
        <f aca="false">'El DEBAT'!AW36</f>
        <v>#DIV/0!</v>
      </c>
      <c r="BF14" s="379"/>
      <c r="BG14" s="379"/>
      <c r="BH14" s="379"/>
      <c r="BI14" s="379"/>
      <c r="BJ14" s="367"/>
      <c r="BK14" s="379" t="e">
        <f aca="false">'El DEBAT'!BB36</f>
        <v>#DIV/0!</v>
      </c>
      <c r="BL14" s="379"/>
      <c r="BM14" s="379"/>
      <c r="BN14" s="379"/>
      <c r="BO14" s="379"/>
      <c r="BP14" s="367"/>
      <c r="BQ14" s="379" t="e">
        <f aca="false">'El DEBAT'!BG36</f>
        <v>#DIV/0!</v>
      </c>
      <c r="BR14" s="379"/>
      <c r="BS14" s="379"/>
      <c r="BT14" s="379"/>
      <c r="BU14" s="379"/>
      <c r="BV14" s="367"/>
      <c r="BW14" s="379" t="e">
        <f aca="false">'El DEBAT'!BL36</f>
        <v>#DIV/0!</v>
      </c>
      <c r="BX14" s="379"/>
      <c r="BY14" s="379"/>
      <c r="BZ14" s="379"/>
      <c r="CA14" s="379"/>
      <c r="CB14" s="367"/>
      <c r="CC14" s="379" t="e">
        <f aca="false">'El DEBAT'!BQ36</f>
        <v>#DIV/0!</v>
      </c>
      <c r="CD14" s="379"/>
      <c r="CE14" s="379"/>
      <c r="CF14" s="379"/>
      <c r="CG14" s="379"/>
      <c r="CH14" s="367"/>
      <c r="CI14" s="379" t="e">
        <f aca="false">'El DEBAT'!BV36</f>
        <v>#DIV/0!</v>
      </c>
      <c r="CJ14" s="379"/>
      <c r="CK14" s="379"/>
      <c r="CL14" s="379"/>
      <c r="CM14" s="379"/>
      <c r="CN14" s="367"/>
      <c r="CO14" s="379" t="e">
        <f aca="false">'El DEBAT'!CA36</f>
        <v>#DIV/0!</v>
      </c>
      <c r="CP14" s="379"/>
      <c r="CQ14" s="379"/>
      <c r="CR14" s="379"/>
      <c r="CS14" s="379"/>
      <c r="CT14" s="367"/>
      <c r="CU14" s="379" t="e">
        <f aca="false">'El DEBAT'!CF36</f>
        <v>#DIV/0!</v>
      </c>
      <c r="CV14" s="379"/>
      <c r="CW14" s="379"/>
      <c r="CX14" s="379"/>
      <c r="CY14" s="379"/>
      <c r="CZ14" s="367"/>
      <c r="DA14" s="379" t="e">
        <f aca="false">'El DEBAT'!CK36</f>
        <v>#DIV/0!</v>
      </c>
      <c r="DB14" s="379"/>
      <c r="DC14" s="379"/>
      <c r="DD14" s="379"/>
      <c r="DE14" s="379"/>
      <c r="DF14" s="367"/>
      <c r="DG14" s="379" t="e">
        <f aca="false">'El DEBAT'!CP36</f>
        <v>#DIV/0!</v>
      </c>
      <c r="DH14" s="379"/>
      <c r="DI14" s="379"/>
      <c r="DJ14" s="379"/>
      <c r="DK14" s="379"/>
      <c r="DL14" s="367"/>
      <c r="DM14" s="379" t="e">
        <f aca="false">'El DEBAT'!CU36</f>
        <v>#DIV/0!</v>
      </c>
      <c r="DN14" s="379"/>
      <c r="DO14" s="379"/>
      <c r="DP14" s="379"/>
      <c r="DQ14" s="379"/>
      <c r="DR14" s="367"/>
      <c r="DS14" s="379" t="e">
        <f aca="false">'El DEBAT'!CZ36</f>
        <v>#DIV/0!</v>
      </c>
      <c r="DT14" s="379"/>
      <c r="DU14" s="379"/>
      <c r="DV14" s="379"/>
      <c r="DW14" s="379"/>
      <c r="DX14" s="367"/>
      <c r="DY14" s="379" t="e">
        <f aca="false">'El DEBAT'!DE36</f>
        <v>#DIV/0!</v>
      </c>
      <c r="DZ14" s="379"/>
      <c r="EA14" s="379"/>
      <c r="EB14" s="379"/>
      <c r="EC14" s="379"/>
      <c r="ED14" s="367"/>
      <c r="EE14" s="379" t="e">
        <f aca="false">'El DEBAT'!DJ36</f>
        <v>#DIV/0!</v>
      </c>
      <c r="EF14" s="379"/>
      <c r="EG14" s="379"/>
      <c r="EH14" s="379"/>
      <c r="EI14" s="379"/>
      <c r="EJ14" s="367"/>
      <c r="EK14" s="379" t="e">
        <f aca="false">'El DEBAT'!DO36</f>
        <v>#DIV/0!</v>
      </c>
      <c r="EL14" s="379"/>
      <c r="EM14" s="379"/>
      <c r="EN14" s="379"/>
      <c r="EO14" s="379"/>
      <c r="EP14" s="367"/>
      <c r="EQ14" s="379" t="e">
        <f aca="false">'El DEBAT'!DT36</f>
        <v>#DIV/0!</v>
      </c>
      <c r="ER14" s="379"/>
      <c r="ES14" s="379"/>
      <c r="ET14" s="379"/>
      <c r="EU14" s="379"/>
      <c r="EV14" s="367"/>
      <c r="EW14" s="379" t="e">
        <f aca="false">'El DEBAT'!DY36</f>
        <v>#DIV/0!</v>
      </c>
      <c r="EX14" s="379"/>
      <c r="EY14" s="379"/>
      <c r="EZ14" s="379"/>
      <c r="FA14" s="379"/>
      <c r="FB14" s="367"/>
      <c r="FC14" s="379" t="e">
        <f aca="false">'El DEBAT'!ED36</f>
        <v>#DIV/0!</v>
      </c>
      <c r="FD14" s="379"/>
      <c r="FE14" s="379"/>
      <c r="FF14" s="379"/>
      <c r="FG14" s="379"/>
      <c r="FH14" s="367"/>
      <c r="FI14" s="379" t="e">
        <f aca="false">'El DEBAT'!EI36</f>
        <v>#DIV/0!</v>
      </c>
      <c r="FJ14" s="379"/>
      <c r="FK14" s="379"/>
      <c r="FL14" s="379"/>
      <c r="FM14" s="379"/>
    </row>
    <row r="15" customFormat="false" ht="15.75" hidden="false" customHeight="false" outlineLevel="0" collapsed="false">
      <c r="A15" s="376"/>
      <c r="B15" s="380" t="s">
        <v>275</v>
      </c>
      <c r="C15" s="381" t="e">
        <f aca="false">'El DEBAT'!D34</f>
        <v>#DIV/0!</v>
      </c>
      <c r="D15" s="382" t="e">
        <f aca="false">'El DEBAT'!E34</f>
        <v>#DIV/0!</v>
      </c>
      <c r="E15" s="382" t="e">
        <f aca="false">'El DEBAT'!F34</f>
        <v>#DIV/0!</v>
      </c>
      <c r="F15" s="382" t="e">
        <f aca="false">'El DEBAT'!G34</f>
        <v>#DIV/0!</v>
      </c>
      <c r="G15" s="382" t="e">
        <f aca="false">'El DEBAT'!H34</f>
        <v>#DIV/0!</v>
      </c>
      <c r="H15" s="383"/>
      <c r="I15" s="382" t="e">
        <f aca="false">'El DEBAT'!I34</f>
        <v>#DIV/0!</v>
      </c>
      <c r="J15" s="382" t="e">
        <f aca="false">'El DEBAT'!J34</f>
        <v>#DIV/0!</v>
      </c>
      <c r="K15" s="382" t="e">
        <f aca="false">'El DEBAT'!K34</f>
        <v>#DIV/0!</v>
      </c>
      <c r="L15" s="382" t="e">
        <f aca="false">'El DEBAT'!L34</f>
        <v>#DIV/0!</v>
      </c>
      <c r="M15" s="382" t="e">
        <f aca="false">'El DEBAT'!M34</f>
        <v>#DIV/0!</v>
      </c>
      <c r="N15" s="383"/>
      <c r="O15" s="382" t="e">
        <f aca="false">'El DEBAT'!N34</f>
        <v>#DIV/0!</v>
      </c>
      <c r="P15" s="382" t="e">
        <f aca="false">'El DEBAT'!O34</f>
        <v>#DIV/0!</v>
      </c>
      <c r="Q15" s="382" t="e">
        <f aca="false">'El DEBAT'!P34</f>
        <v>#DIV/0!</v>
      </c>
      <c r="R15" s="382" t="e">
        <f aca="false">'El DEBAT'!Q34</f>
        <v>#DIV/0!</v>
      </c>
      <c r="S15" s="382" t="e">
        <f aca="false">'El DEBAT'!R34</f>
        <v>#DIV/0!</v>
      </c>
      <c r="T15" s="383"/>
      <c r="U15" s="382" t="e">
        <f aca="false">'El DEBAT'!S34</f>
        <v>#DIV/0!</v>
      </c>
      <c r="V15" s="382" t="e">
        <f aca="false">'El DEBAT'!T34</f>
        <v>#DIV/0!</v>
      </c>
      <c r="W15" s="382" t="e">
        <f aca="false">'El DEBAT'!U34</f>
        <v>#DIV/0!</v>
      </c>
      <c r="X15" s="382" t="e">
        <f aca="false">'El DEBAT'!V34</f>
        <v>#DIV/0!</v>
      </c>
      <c r="Y15" s="382" t="e">
        <f aca="false">'El DEBAT'!W34</f>
        <v>#DIV/0!</v>
      </c>
      <c r="Z15" s="383"/>
      <c r="AA15" s="382" t="e">
        <f aca="false">'El DEBAT'!X34</f>
        <v>#DIV/0!</v>
      </c>
      <c r="AB15" s="382" t="e">
        <f aca="false">'El DEBAT'!Y34</f>
        <v>#DIV/0!</v>
      </c>
      <c r="AC15" s="382" t="e">
        <f aca="false">'El DEBAT'!Z34</f>
        <v>#DIV/0!</v>
      </c>
      <c r="AD15" s="382" t="e">
        <f aca="false">'El DEBAT'!AA34</f>
        <v>#DIV/0!</v>
      </c>
      <c r="AE15" s="382" t="e">
        <f aca="false">'El DEBAT'!AB34</f>
        <v>#DIV/0!</v>
      </c>
      <c r="AF15" s="383"/>
      <c r="AG15" s="382" t="e">
        <f aca="false">'El DEBAT'!AC34</f>
        <v>#DIV/0!</v>
      </c>
      <c r="AH15" s="382" t="e">
        <f aca="false">'El DEBAT'!AD34</f>
        <v>#DIV/0!</v>
      </c>
      <c r="AI15" s="382" t="e">
        <f aca="false">'El DEBAT'!AE34</f>
        <v>#DIV/0!</v>
      </c>
      <c r="AJ15" s="382" t="e">
        <f aca="false">'El DEBAT'!AF34</f>
        <v>#DIV/0!</v>
      </c>
      <c r="AK15" s="382" t="e">
        <f aca="false">'El DEBAT'!AG34</f>
        <v>#DIV/0!</v>
      </c>
      <c r="AL15" s="383"/>
      <c r="AM15" s="382" t="e">
        <f aca="false">'El DEBAT'!AH34</f>
        <v>#DIV/0!</v>
      </c>
      <c r="AN15" s="382" t="e">
        <f aca="false">'El DEBAT'!AI34</f>
        <v>#DIV/0!</v>
      </c>
      <c r="AO15" s="382" t="e">
        <f aca="false">'El DEBAT'!AJ34</f>
        <v>#DIV/0!</v>
      </c>
      <c r="AP15" s="382" t="e">
        <f aca="false">'El DEBAT'!AK34</f>
        <v>#DIV/0!</v>
      </c>
      <c r="AQ15" s="382" t="e">
        <f aca="false">'El DEBAT'!AL34</f>
        <v>#DIV/0!</v>
      </c>
      <c r="AR15" s="383"/>
      <c r="AS15" s="382" t="e">
        <f aca="false">'El DEBAT'!AM34</f>
        <v>#DIV/0!</v>
      </c>
      <c r="AT15" s="382" t="e">
        <f aca="false">'El DEBAT'!AN34</f>
        <v>#DIV/0!</v>
      </c>
      <c r="AU15" s="382" t="e">
        <f aca="false">'El DEBAT'!AO34</f>
        <v>#DIV/0!</v>
      </c>
      <c r="AV15" s="382" t="e">
        <f aca="false">'El DEBAT'!AP34</f>
        <v>#DIV/0!</v>
      </c>
      <c r="AW15" s="382" t="e">
        <f aca="false">'El DEBAT'!AQ34</f>
        <v>#DIV/0!</v>
      </c>
      <c r="AX15" s="383"/>
      <c r="AY15" s="382" t="e">
        <f aca="false">'El DEBAT'!AR34</f>
        <v>#DIV/0!</v>
      </c>
      <c r="AZ15" s="382" t="e">
        <f aca="false">'El DEBAT'!AS34</f>
        <v>#DIV/0!</v>
      </c>
      <c r="BA15" s="382" t="e">
        <f aca="false">'El DEBAT'!AT34</f>
        <v>#DIV/0!</v>
      </c>
      <c r="BB15" s="382" t="e">
        <f aca="false">'El DEBAT'!AU34</f>
        <v>#DIV/0!</v>
      </c>
      <c r="BC15" s="382" t="e">
        <f aca="false">'El DEBAT'!AV34</f>
        <v>#DIV/0!</v>
      </c>
      <c r="BD15" s="383"/>
      <c r="BE15" s="382" t="e">
        <f aca="false">'El DEBAT'!AW34</f>
        <v>#DIV/0!</v>
      </c>
      <c r="BF15" s="382" t="e">
        <f aca="false">'El DEBAT'!AX34</f>
        <v>#DIV/0!</v>
      </c>
      <c r="BG15" s="382" t="e">
        <f aca="false">'El DEBAT'!AY34</f>
        <v>#DIV/0!</v>
      </c>
      <c r="BH15" s="382" t="e">
        <f aca="false">'El DEBAT'!AZ34</f>
        <v>#DIV/0!</v>
      </c>
      <c r="BI15" s="382" t="e">
        <f aca="false">'El DEBAT'!BA34</f>
        <v>#DIV/0!</v>
      </c>
      <c r="BJ15" s="383"/>
      <c r="BK15" s="382" t="e">
        <f aca="false">'El DEBAT'!BB34</f>
        <v>#DIV/0!</v>
      </c>
      <c r="BL15" s="382" t="e">
        <f aca="false">'El DEBAT'!BC34</f>
        <v>#DIV/0!</v>
      </c>
      <c r="BM15" s="382" t="e">
        <f aca="false">'El DEBAT'!BD34</f>
        <v>#DIV/0!</v>
      </c>
      <c r="BN15" s="382" t="e">
        <f aca="false">'El DEBAT'!BE34</f>
        <v>#DIV/0!</v>
      </c>
      <c r="BO15" s="382" t="e">
        <f aca="false">'El DEBAT'!BF34</f>
        <v>#DIV/0!</v>
      </c>
      <c r="BP15" s="383"/>
      <c r="BQ15" s="382" t="e">
        <f aca="false">'El DEBAT'!BG34</f>
        <v>#DIV/0!</v>
      </c>
      <c r="BR15" s="382" t="e">
        <f aca="false">'El DEBAT'!BH34</f>
        <v>#DIV/0!</v>
      </c>
      <c r="BS15" s="382" t="e">
        <f aca="false">'El DEBAT'!BI34</f>
        <v>#DIV/0!</v>
      </c>
      <c r="BT15" s="382" t="e">
        <f aca="false">'El DEBAT'!BJ34</f>
        <v>#DIV/0!</v>
      </c>
      <c r="BU15" s="382" t="e">
        <f aca="false">'El DEBAT'!BK34</f>
        <v>#DIV/0!</v>
      </c>
      <c r="BV15" s="383"/>
      <c r="BW15" s="382" t="e">
        <f aca="false">'El DEBAT'!BL34</f>
        <v>#DIV/0!</v>
      </c>
      <c r="BX15" s="382" t="e">
        <f aca="false">'El DEBAT'!BM34</f>
        <v>#DIV/0!</v>
      </c>
      <c r="BY15" s="382" t="e">
        <f aca="false">'El DEBAT'!BN34</f>
        <v>#DIV/0!</v>
      </c>
      <c r="BZ15" s="382" t="e">
        <f aca="false">'El DEBAT'!BO34</f>
        <v>#DIV/0!</v>
      </c>
      <c r="CA15" s="382" t="e">
        <f aca="false">'El DEBAT'!BP34</f>
        <v>#DIV/0!</v>
      </c>
      <c r="CB15" s="383"/>
      <c r="CC15" s="382" t="e">
        <f aca="false">'El DEBAT'!BQ34</f>
        <v>#DIV/0!</v>
      </c>
      <c r="CD15" s="382" t="e">
        <f aca="false">'El DEBAT'!BR34</f>
        <v>#DIV/0!</v>
      </c>
      <c r="CE15" s="382" t="e">
        <f aca="false">'El DEBAT'!BS34</f>
        <v>#DIV/0!</v>
      </c>
      <c r="CF15" s="382" t="e">
        <f aca="false">'El DEBAT'!BT34</f>
        <v>#DIV/0!</v>
      </c>
      <c r="CG15" s="382" t="e">
        <f aca="false">'El DEBAT'!BU34</f>
        <v>#DIV/0!</v>
      </c>
      <c r="CH15" s="383"/>
      <c r="CI15" s="382" t="e">
        <f aca="false">'El DEBAT'!BV34</f>
        <v>#DIV/0!</v>
      </c>
      <c r="CJ15" s="382" t="e">
        <f aca="false">'El DEBAT'!BW34</f>
        <v>#DIV/0!</v>
      </c>
      <c r="CK15" s="382" t="e">
        <f aca="false">'El DEBAT'!BX34</f>
        <v>#DIV/0!</v>
      </c>
      <c r="CL15" s="382" t="e">
        <f aca="false">'El DEBAT'!BY34</f>
        <v>#DIV/0!</v>
      </c>
      <c r="CM15" s="382" t="e">
        <f aca="false">'El DEBAT'!BZ34</f>
        <v>#DIV/0!</v>
      </c>
      <c r="CN15" s="383"/>
      <c r="CO15" s="382" t="e">
        <f aca="false">'El DEBAT'!CA34</f>
        <v>#DIV/0!</v>
      </c>
      <c r="CP15" s="382" t="e">
        <f aca="false">'El DEBAT'!CB34</f>
        <v>#DIV/0!</v>
      </c>
      <c r="CQ15" s="382" t="e">
        <f aca="false">'El DEBAT'!CC34</f>
        <v>#DIV/0!</v>
      </c>
      <c r="CR15" s="382" t="e">
        <f aca="false">'El DEBAT'!CD34</f>
        <v>#DIV/0!</v>
      </c>
      <c r="CS15" s="382" t="e">
        <f aca="false">'El DEBAT'!CE34</f>
        <v>#DIV/0!</v>
      </c>
      <c r="CT15" s="383"/>
      <c r="CU15" s="382" t="e">
        <f aca="false">'El DEBAT'!CF34</f>
        <v>#DIV/0!</v>
      </c>
      <c r="CV15" s="382" t="e">
        <f aca="false">'El DEBAT'!CG34</f>
        <v>#DIV/0!</v>
      </c>
      <c r="CW15" s="382" t="e">
        <f aca="false">'El DEBAT'!CH34</f>
        <v>#DIV/0!</v>
      </c>
      <c r="CX15" s="382" t="e">
        <f aca="false">'El DEBAT'!CI34</f>
        <v>#DIV/0!</v>
      </c>
      <c r="CY15" s="382" t="e">
        <f aca="false">'El DEBAT'!CJ34</f>
        <v>#DIV/0!</v>
      </c>
      <c r="CZ15" s="383"/>
      <c r="DA15" s="382" t="e">
        <f aca="false">'El DEBAT'!CK34</f>
        <v>#DIV/0!</v>
      </c>
      <c r="DB15" s="382" t="e">
        <f aca="false">'El DEBAT'!CL34</f>
        <v>#DIV/0!</v>
      </c>
      <c r="DC15" s="382" t="e">
        <f aca="false">'El DEBAT'!CM34</f>
        <v>#DIV/0!</v>
      </c>
      <c r="DD15" s="382" t="e">
        <f aca="false">'El DEBAT'!CN34</f>
        <v>#DIV/0!</v>
      </c>
      <c r="DE15" s="382" t="e">
        <f aca="false">'El DEBAT'!CO34</f>
        <v>#DIV/0!</v>
      </c>
      <c r="DF15" s="365"/>
      <c r="DG15" s="382" t="e">
        <f aca="false">'El DEBAT'!CP34</f>
        <v>#DIV/0!</v>
      </c>
      <c r="DH15" s="382" t="e">
        <f aca="false">'El DEBAT'!CQ34</f>
        <v>#DIV/0!</v>
      </c>
      <c r="DI15" s="382" t="e">
        <f aca="false">'El DEBAT'!CR34</f>
        <v>#DIV/0!</v>
      </c>
      <c r="DJ15" s="382" t="e">
        <f aca="false">'El DEBAT'!CS34</f>
        <v>#DIV/0!</v>
      </c>
      <c r="DK15" s="382" t="e">
        <f aca="false">'El DEBAT'!CT34</f>
        <v>#DIV/0!</v>
      </c>
      <c r="DL15" s="383"/>
      <c r="DM15" s="382" t="e">
        <f aca="false">'El DEBAT'!CU34</f>
        <v>#DIV/0!</v>
      </c>
      <c r="DN15" s="382" t="e">
        <f aca="false">'El DEBAT'!CV34</f>
        <v>#DIV/0!</v>
      </c>
      <c r="DO15" s="382" t="e">
        <f aca="false">'El DEBAT'!CW34</f>
        <v>#DIV/0!</v>
      </c>
      <c r="DP15" s="382" t="e">
        <f aca="false">'El DEBAT'!CX34</f>
        <v>#DIV/0!</v>
      </c>
      <c r="DQ15" s="382" t="e">
        <f aca="false">'El DEBAT'!CY34</f>
        <v>#DIV/0!</v>
      </c>
      <c r="DR15" s="383"/>
      <c r="DS15" s="382" t="e">
        <f aca="false">'El DEBAT'!CZ34</f>
        <v>#DIV/0!</v>
      </c>
      <c r="DT15" s="382" t="e">
        <f aca="false">'El DEBAT'!DA34</f>
        <v>#DIV/0!</v>
      </c>
      <c r="DU15" s="382" t="e">
        <f aca="false">'El DEBAT'!DB34</f>
        <v>#DIV/0!</v>
      </c>
      <c r="DV15" s="382" t="e">
        <f aca="false">'El DEBAT'!DC34</f>
        <v>#DIV/0!</v>
      </c>
      <c r="DW15" s="382" t="e">
        <f aca="false">'El DEBAT'!DD34</f>
        <v>#DIV/0!</v>
      </c>
      <c r="DX15" s="383"/>
      <c r="DY15" s="382" t="e">
        <f aca="false">'El DEBAT'!DE34</f>
        <v>#DIV/0!</v>
      </c>
      <c r="DZ15" s="382" t="e">
        <f aca="false">'El DEBAT'!DF34</f>
        <v>#DIV/0!</v>
      </c>
      <c r="EA15" s="382" t="e">
        <f aca="false">'El DEBAT'!DG34</f>
        <v>#DIV/0!</v>
      </c>
      <c r="EB15" s="382" t="e">
        <f aca="false">'El DEBAT'!DH34</f>
        <v>#DIV/0!</v>
      </c>
      <c r="EC15" s="382" t="e">
        <f aca="false">'El DEBAT'!DI34</f>
        <v>#DIV/0!</v>
      </c>
      <c r="ED15" s="383"/>
      <c r="EE15" s="382" t="e">
        <f aca="false">'El DEBAT'!DJ34</f>
        <v>#DIV/0!</v>
      </c>
      <c r="EF15" s="382" t="e">
        <f aca="false">'El DEBAT'!DK34</f>
        <v>#DIV/0!</v>
      </c>
      <c r="EG15" s="382" t="e">
        <f aca="false">'El DEBAT'!DL34</f>
        <v>#DIV/0!</v>
      </c>
      <c r="EH15" s="382" t="e">
        <f aca="false">'El DEBAT'!DM34</f>
        <v>#DIV/0!</v>
      </c>
      <c r="EI15" s="382" t="e">
        <f aca="false">'El DEBAT'!DN34</f>
        <v>#DIV/0!</v>
      </c>
      <c r="EJ15" s="383"/>
      <c r="EK15" s="382" t="e">
        <f aca="false">'El DEBAT'!DO34</f>
        <v>#DIV/0!</v>
      </c>
      <c r="EL15" s="382" t="e">
        <f aca="false">'El DEBAT'!DP34</f>
        <v>#DIV/0!</v>
      </c>
      <c r="EM15" s="382" t="e">
        <f aca="false">'El DEBAT'!DQ34</f>
        <v>#DIV/0!</v>
      </c>
      <c r="EN15" s="382" t="e">
        <f aca="false">'El DEBAT'!DR34</f>
        <v>#DIV/0!</v>
      </c>
      <c r="EO15" s="382" t="e">
        <f aca="false">'El DEBAT'!DS34</f>
        <v>#DIV/0!</v>
      </c>
      <c r="EP15" s="365"/>
      <c r="EQ15" s="382" t="e">
        <f aca="false">'El DEBAT'!DT34</f>
        <v>#DIV/0!</v>
      </c>
      <c r="ER15" s="382" t="e">
        <f aca="false">'El DEBAT'!DU34</f>
        <v>#DIV/0!</v>
      </c>
      <c r="ES15" s="382" t="e">
        <f aca="false">'El DEBAT'!DV34</f>
        <v>#DIV/0!</v>
      </c>
      <c r="ET15" s="382" t="e">
        <f aca="false">'El DEBAT'!DW34</f>
        <v>#DIV/0!</v>
      </c>
      <c r="EU15" s="382" t="e">
        <f aca="false">'El DEBAT'!DX34</f>
        <v>#DIV/0!</v>
      </c>
      <c r="EV15" s="383"/>
      <c r="EW15" s="382" t="e">
        <f aca="false">'El DEBAT'!DY34</f>
        <v>#DIV/0!</v>
      </c>
      <c r="EX15" s="382" t="e">
        <f aca="false">'El DEBAT'!DZ34</f>
        <v>#DIV/0!</v>
      </c>
      <c r="EY15" s="382" t="e">
        <f aca="false">'El DEBAT'!EA34</f>
        <v>#DIV/0!</v>
      </c>
      <c r="EZ15" s="382" t="e">
        <f aca="false">'El DEBAT'!EB34</f>
        <v>#DIV/0!</v>
      </c>
      <c r="FA15" s="382" t="e">
        <f aca="false">'El DEBAT'!EC34</f>
        <v>#DIV/0!</v>
      </c>
      <c r="FB15" s="383"/>
      <c r="FC15" s="382" t="e">
        <f aca="false">'El DEBAT'!ED34</f>
        <v>#DIV/0!</v>
      </c>
      <c r="FD15" s="382" t="e">
        <f aca="false">'El DEBAT'!EE34</f>
        <v>#DIV/0!</v>
      </c>
      <c r="FE15" s="382" t="e">
        <f aca="false">'El DEBAT'!EF34</f>
        <v>#DIV/0!</v>
      </c>
      <c r="FF15" s="382" t="e">
        <f aca="false">'El DEBAT'!EG34</f>
        <v>#DIV/0!</v>
      </c>
      <c r="FG15" s="382" t="e">
        <f aca="false">'El DEBAT'!EH34</f>
        <v>#DIV/0!</v>
      </c>
      <c r="FH15" s="383"/>
      <c r="FI15" s="382" t="e">
        <f aca="false">'El DEBAT'!EI34</f>
        <v>#DIV/0!</v>
      </c>
      <c r="FJ15" s="382" t="e">
        <f aca="false">'El DEBAT'!EJ34</f>
        <v>#DIV/0!</v>
      </c>
      <c r="FK15" s="382" t="e">
        <f aca="false">'El DEBAT'!EK34</f>
        <v>#DIV/0!</v>
      </c>
      <c r="FL15" s="382" t="e">
        <f aca="false">'El DEBAT'!EL34</f>
        <v>#DIV/0!</v>
      </c>
      <c r="FM15" s="382" t="e">
        <f aca="false">'El DEBAT'!EM34</f>
        <v>#DIV/0!</v>
      </c>
    </row>
    <row r="16" customFormat="false" ht="25.5" hidden="false" customHeight="true" outlineLevel="0" collapsed="false">
      <c r="A16" s="384" t="s">
        <v>276</v>
      </c>
      <c r="B16" s="384"/>
      <c r="C16" s="385" t="e">
        <f aca="false">$C14*$B19+C15*$B20</f>
        <v>#DIV/0!</v>
      </c>
      <c r="D16" s="385" t="e">
        <f aca="false">$C14*$B19+D15*$B20</f>
        <v>#DIV/0!</v>
      </c>
      <c r="E16" s="385" t="e">
        <f aca="false">$C14*$B19+E15*$B20</f>
        <v>#DIV/0!</v>
      </c>
      <c r="F16" s="385" t="e">
        <f aca="false">$C14*$B19+F15*$B20</f>
        <v>#DIV/0!</v>
      </c>
      <c r="G16" s="385" t="e">
        <f aca="false">$C14*$B19+G15*$B20</f>
        <v>#DIV/0!</v>
      </c>
      <c r="H16" s="383"/>
      <c r="I16" s="385" t="e">
        <f aca="false">$I14*$B19+I15*$B20</f>
        <v>#DIV/0!</v>
      </c>
      <c r="J16" s="385" t="e">
        <f aca="false">$I14*$B19+J15*$B20</f>
        <v>#DIV/0!</v>
      </c>
      <c r="K16" s="385" t="e">
        <f aca="false">$I14*$B19+K15*$B20</f>
        <v>#DIV/0!</v>
      </c>
      <c r="L16" s="385" t="e">
        <f aca="false">$I14*$B19+L15*$B20</f>
        <v>#DIV/0!</v>
      </c>
      <c r="M16" s="385" t="e">
        <f aca="false">$I14*$B19+M15*$B20</f>
        <v>#DIV/0!</v>
      </c>
      <c r="N16" s="383"/>
      <c r="O16" s="385" t="e">
        <f aca="false">$O14*$B19+O15*$B20</f>
        <v>#DIV/0!</v>
      </c>
      <c r="P16" s="385" t="e">
        <f aca="false">$O14*$B19+P15*$B20</f>
        <v>#DIV/0!</v>
      </c>
      <c r="Q16" s="385" t="e">
        <f aca="false">$O14*$B19+Q15*$B20</f>
        <v>#DIV/0!</v>
      </c>
      <c r="R16" s="385" t="e">
        <f aca="false">$O14*$B19+R15*$B20</f>
        <v>#DIV/0!</v>
      </c>
      <c r="S16" s="385" t="e">
        <f aca="false">$O14*$B19+S15*$B20</f>
        <v>#DIV/0!</v>
      </c>
      <c r="T16" s="383"/>
      <c r="U16" s="385" t="e">
        <f aca="false">$U14*$B19+U15*$B20</f>
        <v>#DIV/0!</v>
      </c>
      <c r="V16" s="385" t="e">
        <f aca="false">$U14*$B19+V15*$B20</f>
        <v>#DIV/0!</v>
      </c>
      <c r="W16" s="385" t="e">
        <f aca="false">$U14*$B19+W15*$B20</f>
        <v>#DIV/0!</v>
      </c>
      <c r="X16" s="385" t="e">
        <f aca="false">$U14*$B19+X15*$B20</f>
        <v>#DIV/0!</v>
      </c>
      <c r="Y16" s="385" t="e">
        <f aca="false">$U14*$B19+Y15*$B20</f>
        <v>#DIV/0!</v>
      </c>
      <c r="Z16" s="383"/>
      <c r="AA16" s="385" t="e">
        <f aca="false">$AA14*$B19+AA15*$B20</f>
        <v>#DIV/0!</v>
      </c>
      <c r="AB16" s="385" t="e">
        <f aca="false">$AA14*$B19+AB15*$B20</f>
        <v>#DIV/0!</v>
      </c>
      <c r="AC16" s="385" t="e">
        <f aca="false">$AA14*$B19+AC15*$B20</f>
        <v>#DIV/0!</v>
      </c>
      <c r="AD16" s="385" t="e">
        <f aca="false">$AA14*$B19+AD15*$B20</f>
        <v>#DIV/0!</v>
      </c>
      <c r="AE16" s="385" t="e">
        <f aca="false">$AA14*$B19+AE15*$B20</f>
        <v>#DIV/0!</v>
      </c>
      <c r="AF16" s="383"/>
      <c r="AG16" s="385" t="e">
        <f aca="false">$AG14*$B19+AG15*$B20</f>
        <v>#DIV/0!</v>
      </c>
      <c r="AH16" s="385" t="e">
        <f aca="false">$AG14*$B19+AH15*$B20</f>
        <v>#DIV/0!</v>
      </c>
      <c r="AI16" s="385" t="e">
        <f aca="false">$AG14*$B19+AI15*$B20</f>
        <v>#DIV/0!</v>
      </c>
      <c r="AJ16" s="385" t="e">
        <f aca="false">$AG14*$B19+AJ15*$B20</f>
        <v>#DIV/0!</v>
      </c>
      <c r="AK16" s="385" t="e">
        <f aca="false">$AG14*$B19+AK15*$B20</f>
        <v>#DIV/0!</v>
      </c>
      <c r="AL16" s="383"/>
      <c r="AM16" s="385" t="e">
        <f aca="false">$AM14*$B19+AM15*$B20</f>
        <v>#DIV/0!</v>
      </c>
      <c r="AN16" s="385" t="e">
        <f aca="false">$AM14*$B19+AN15*$B20</f>
        <v>#DIV/0!</v>
      </c>
      <c r="AO16" s="385" t="e">
        <f aca="false">$AM14*$B19+AO15*$B20</f>
        <v>#DIV/0!</v>
      </c>
      <c r="AP16" s="385" t="e">
        <f aca="false">$AM14*$B19+AP15*$B20</f>
        <v>#DIV/0!</v>
      </c>
      <c r="AQ16" s="385" t="e">
        <f aca="false">$AM14*$B19+AQ15*$B20</f>
        <v>#DIV/0!</v>
      </c>
      <c r="AR16" s="383"/>
      <c r="AS16" s="385" t="e">
        <f aca="false">$AS14*$B19+AS15*$B20</f>
        <v>#DIV/0!</v>
      </c>
      <c r="AT16" s="385" t="e">
        <f aca="false">$AS14*$B19+AT15*$B20</f>
        <v>#DIV/0!</v>
      </c>
      <c r="AU16" s="385" t="e">
        <f aca="false">$AS14*$B19+AU15*$B20</f>
        <v>#DIV/0!</v>
      </c>
      <c r="AV16" s="385" t="e">
        <f aca="false">$AS14*$B19+AV15*$B20</f>
        <v>#DIV/0!</v>
      </c>
      <c r="AW16" s="385" t="e">
        <f aca="false">$AS14*$B19+AW15*$B20</f>
        <v>#DIV/0!</v>
      </c>
      <c r="AX16" s="383"/>
      <c r="AY16" s="385" t="e">
        <f aca="false">$AY14*$B19+AY15*$B20</f>
        <v>#DIV/0!</v>
      </c>
      <c r="AZ16" s="385" t="e">
        <f aca="false">$AY14*$B19+AZ15*$B20</f>
        <v>#DIV/0!</v>
      </c>
      <c r="BA16" s="385" t="e">
        <f aca="false">$AY14*$B19+BA15*$B20</f>
        <v>#DIV/0!</v>
      </c>
      <c r="BB16" s="385" t="e">
        <f aca="false">$AY14*$B19+BB15*$B20</f>
        <v>#DIV/0!</v>
      </c>
      <c r="BC16" s="385" t="e">
        <f aca="false">$AY14*$B19+BC15*$B20</f>
        <v>#DIV/0!</v>
      </c>
      <c r="BD16" s="383"/>
      <c r="BE16" s="385" t="e">
        <f aca="false">$BE14*$B19+BE15*$B20</f>
        <v>#DIV/0!</v>
      </c>
      <c r="BF16" s="385" t="e">
        <f aca="false">$BE14*$B19+BF15*$B20</f>
        <v>#DIV/0!</v>
      </c>
      <c r="BG16" s="385" t="e">
        <f aca="false">$BE14*$B19+BG15*$B20</f>
        <v>#DIV/0!</v>
      </c>
      <c r="BH16" s="385" t="e">
        <f aca="false">$BE14*$B19+BH15*$B20</f>
        <v>#DIV/0!</v>
      </c>
      <c r="BI16" s="385" t="e">
        <f aca="false">$BE14*$B19+BI15*$B20</f>
        <v>#DIV/0!</v>
      </c>
      <c r="BJ16" s="383"/>
      <c r="BK16" s="385" t="e">
        <f aca="false">$BK14*$B19+BK15*$B20</f>
        <v>#DIV/0!</v>
      </c>
      <c r="BL16" s="385" t="e">
        <f aca="false">$BK14*$B19+BL15*$B20</f>
        <v>#DIV/0!</v>
      </c>
      <c r="BM16" s="385" t="e">
        <f aca="false">$BK14*$B19+BM15*$B20</f>
        <v>#DIV/0!</v>
      </c>
      <c r="BN16" s="385" t="e">
        <f aca="false">$BK14*$B19+BN15*$B20</f>
        <v>#DIV/0!</v>
      </c>
      <c r="BO16" s="385" t="e">
        <f aca="false">$BK14*$B19+BO15*$B20</f>
        <v>#DIV/0!</v>
      </c>
      <c r="BP16" s="383"/>
      <c r="BQ16" s="385" t="e">
        <f aca="false">$BQ14*$B19+BQ15*$B20</f>
        <v>#DIV/0!</v>
      </c>
      <c r="BR16" s="385" t="e">
        <f aca="false">$BQ14*$B19+BR15*$B20</f>
        <v>#DIV/0!</v>
      </c>
      <c r="BS16" s="385" t="e">
        <f aca="false">$BQ14*$B19+BS15*$B20</f>
        <v>#DIV/0!</v>
      </c>
      <c r="BT16" s="385" t="e">
        <f aca="false">$BQ14*$B19+BT15*$B20</f>
        <v>#DIV/0!</v>
      </c>
      <c r="BU16" s="385" t="e">
        <f aca="false">$BQ14*$B19+BU15*$B20</f>
        <v>#DIV/0!</v>
      </c>
      <c r="BV16" s="383"/>
      <c r="BW16" s="385" t="e">
        <f aca="false">$BW14*$B19+BW15*$B20</f>
        <v>#DIV/0!</v>
      </c>
      <c r="BX16" s="385" t="e">
        <f aca="false">$BW14*$B19+BX15*$B20</f>
        <v>#DIV/0!</v>
      </c>
      <c r="BY16" s="385" t="e">
        <f aca="false">$BW14*$B19+BY15*$B20</f>
        <v>#DIV/0!</v>
      </c>
      <c r="BZ16" s="385" t="e">
        <f aca="false">$BW14*$B19+BZ15*$B20</f>
        <v>#DIV/0!</v>
      </c>
      <c r="CA16" s="385" t="e">
        <f aca="false">$BW14*$B19+CA15*$B20</f>
        <v>#DIV/0!</v>
      </c>
      <c r="CB16" s="383"/>
      <c r="CC16" s="385" t="e">
        <f aca="false">$CC14*$B19+CC15*$B20</f>
        <v>#DIV/0!</v>
      </c>
      <c r="CD16" s="385" t="e">
        <f aca="false">$CC14*$B19+CD15*$B20</f>
        <v>#DIV/0!</v>
      </c>
      <c r="CE16" s="385" t="e">
        <f aca="false">$CC14*$B19+CE15*$B20</f>
        <v>#DIV/0!</v>
      </c>
      <c r="CF16" s="385" t="e">
        <f aca="false">$CC14*$B19+CF15*$B20</f>
        <v>#DIV/0!</v>
      </c>
      <c r="CG16" s="385" t="e">
        <f aca="false">$CC14*$B19+CG15*$B20</f>
        <v>#DIV/0!</v>
      </c>
      <c r="CH16" s="365"/>
      <c r="CI16" s="385" t="e">
        <f aca="false">$CI14*$B19+CI15*$B20</f>
        <v>#DIV/0!</v>
      </c>
      <c r="CJ16" s="385" t="e">
        <f aca="false">$CI14*$B19+CJ15*$B20</f>
        <v>#DIV/0!</v>
      </c>
      <c r="CK16" s="385" t="e">
        <f aca="false">$CI14*$B19+CK15*$B20</f>
        <v>#DIV/0!</v>
      </c>
      <c r="CL16" s="385" t="e">
        <f aca="false">$CI14*$B19+CL15*$B20</f>
        <v>#DIV/0!</v>
      </c>
      <c r="CM16" s="385" t="e">
        <f aca="false">$CI14*$B19+CM15*$B20</f>
        <v>#DIV/0!</v>
      </c>
      <c r="CN16" s="383"/>
      <c r="CO16" s="385" t="e">
        <f aca="false">$CO14*$B19+CO15*$B20</f>
        <v>#DIV/0!</v>
      </c>
      <c r="CP16" s="385" t="e">
        <f aca="false">$CO14*$B19+CP15*$B20</f>
        <v>#DIV/0!</v>
      </c>
      <c r="CQ16" s="385" t="e">
        <f aca="false">$CO14*$B19+CQ15*$B20</f>
        <v>#DIV/0!</v>
      </c>
      <c r="CR16" s="385" t="e">
        <f aca="false">$CO14*$B19+CR15*$B20</f>
        <v>#DIV/0!</v>
      </c>
      <c r="CS16" s="385" t="e">
        <f aca="false">$CO14*$B19+CS15*$B20</f>
        <v>#DIV/0!</v>
      </c>
      <c r="CT16" s="365"/>
      <c r="CU16" s="385" t="e">
        <f aca="false">$CU14*$B19+CU15*$B20</f>
        <v>#DIV/0!</v>
      </c>
      <c r="CV16" s="385" t="e">
        <f aca="false">$CU14*$B19+CV15*$B20</f>
        <v>#DIV/0!</v>
      </c>
      <c r="CW16" s="385" t="e">
        <f aca="false">$CU14*$B19+CW15*$B20</f>
        <v>#DIV/0!</v>
      </c>
      <c r="CX16" s="385" t="e">
        <f aca="false">$CU14*$B19+CX15*$B20</f>
        <v>#DIV/0!</v>
      </c>
      <c r="CY16" s="385" t="e">
        <f aca="false">$CU14*$B19+CY15*$B20</f>
        <v>#DIV/0!</v>
      </c>
      <c r="CZ16" s="383"/>
      <c r="DA16" s="385" t="e">
        <f aca="false">$DA14*$B19+DA15*$B20</f>
        <v>#DIV/0!</v>
      </c>
      <c r="DB16" s="385" t="e">
        <f aca="false">$DA14*$B19+DB15*$B20</f>
        <v>#DIV/0!</v>
      </c>
      <c r="DC16" s="385" t="e">
        <f aca="false">$DA14*$B19+DC15*$B20</f>
        <v>#DIV/0!</v>
      </c>
      <c r="DD16" s="385" t="e">
        <f aca="false">$DA14*$B19+DD15*$B20</f>
        <v>#DIV/0!</v>
      </c>
      <c r="DE16" s="385" t="e">
        <f aca="false">$DA14*$B19+DE15*$B20</f>
        <v>#DIV/0!</v>
      </c>
      <c r="DF16" s="365"/>
      <c r="DG16" s="385" t="e">
        <f aca="false">$DG14*$B19+DG15*$B20</f>
        <v>#DIV/0!</v>
      </c>
      <c r="DH16" s="385" t="e">
        <f aca="false">$DG14*$B19+DH15*$B20</f>
        <v>#DIV/0!</v>
      </c>
      <c r="DI16" s="385" t="e">
        <f aca="false">$DG14*$B19+DI15*$B20</f>
        <v>#DIV/0!</v>
      </c>
      <c r="DJ16" s="385" t="e">
        <f aca="false">$DG14*$B19+DJ15*$B20</f>
        <v>#DIV/0!</v>
      </c>
      <c r="DK16" s="385" t="e">
        <f aca="false">$DG14*$B19+DK15*$B20</f>
        <v>#DIV/0!</v>
      </c>
      <c r="DL16" s="383"/>
      <c r="DM16" s="385" t="e">
        <f aca="false">$DM14*$B19+DM15*$B20</f>
        <v>#DIV/0!</v>
      </c>
      <c r="DN16" s="385" t="e">
        <f aca="false">$DM14*$B19+DN15*$B20</f>
        <v>#DIV/0!</v>
      </c>
      <c r="DO16" s="385" t="e">
        <f aca="false">$DM14*$B19+DO15*$B20</f>
        <v>#DIV/0!</v>
      </c>
      <c r="DP16" s="385" t="e">
        <f aca="false">$DM14*$B19+DP15*$B20</f>
        <v>#DIV/0!</v>
      </c>
      <c r="DQ16" s="385" t="e">
        <f aca="false">$DM14*$B19+DQ15*$B20</f>
        <v>#DIV/0!</v>
      </c>
      <c r="DR16" s="365"/>
      <c r="DS16" s="385" t="e">
        <f aca="false">$DS14*$B19+DS15*$B20</f>
        <v>#DIV/0!</v>
      </c>
      <c r="DT16" s="385" t="e">
        <f aca="false">$DS14*$B19+DT15*$B20</f>
        <v>#DIV/0!</v>
      </c>
      <c r="DU16" s="385" t="e">
        <f aca="false">$DS14*$B19+DU15*$B20</f>
        <v>#DIV/0!</v>
      </c>
      <c r="DV16" s="385" t="e">
        <f aca="false">$DS14*$B19+DV15*$B20</f>
        <v>#DIV/0!</v>
      </c>
      <c r="DW16" s="385" t="e">
        <f aca="false">$DS14*$B19+DW15*$B20</f>
        <v>#DIV/0!</v>
      </c>
      <c r="DX16" s="383"/>
      <c r="DY16" s="385" t="e">
        <f aca="false">$DY14*$B19+DY15*$B20</f>
        <v>#DIV/0!</v>
      </c>
      <c r="DZ16" s="385" t="e">
        <f aca="false">$DY14*$B19+DZ15*$B20</f>
        <v>#DIV/0!</v>
      </c>
      <c r="EA16" s="385" t="e">
        <f aca="false">$DY14*$B19+EA15*$B20</f>
        <v>#DIV/0!</v>
      </c>
      <c r="EB16" s="385" t="e">
        <f aca="false">$DY14*$B19+EB15*$B20</f>
        <v>#DIV/0!</v>
      </c>
      <c r="EC16" s="385" t="e">
        <f aca="false">$DY14*$B19+EC15*$B20</f>
        <v>#DIV/0!</v>
      </c>
      <c r="ED16" s="365"/>
      <c r="EE16" s="385" t="e">
        <f aca="false">$EE14*$B19+EE15*$B20</f>
        <v>#DIV/0!</v>
      </c>
      <c r="EF16" s="385" t="e">
        <f aca="false">$EE14*$B19+EF15*$B20</f>
        <v>#DIV/0!</v>
      </c>
      <c r="EG16" s="385" t="e">
        <f aca="false">$EE14*$B19+EG15*$B20</f>
        <v>#DIV/0!</v>
      </c>
      <c r="EH16" s="385" t="e">
        <f aca="false">$EE14*$B19+EH15*$B20</f>
        <v>#DIV/0!</v>
      </c>
      <c r="EI16" s="385" t="e">
        <f aca="false">$EE14*$B19+EI15*$B20</f>
        <v>#DIV/0!</v>
      </c>
      <c r="EJ16" s="383"/>
      <c r="EK16" s="385" t="e">
        <f aca="false">$EK14*$B19+EK15*$B20</f>
        <v>#DIV/0!</v>
      </c>
      <c r="EL16" s="385" t="e">
        <f aca="false">$EK14*$B19+EL15*$B20</f>
        <v>#DIV/0!</v>
      </c>
      <c r="EM16" s="385" t="e">
        <f aca="false">$EK14*$B19+EM15*$B20</f>
        <v>#DIV/0!</v>
      </c>
      <c r="EN16" s="385" t="e">
        <f aca="false">$EK14*$B19+EN15*$B20</f>
        <v>#DIV/0!</v>
      </c>
      <c r="EO16" s="385" t="e">
        <f aca="false">$EK14*$B19+EO15*$B20</f>
        <v>#DIV/0!</v>
      </c>
      <c r="EP16" s="365"/>
      <c r="EQ16" s="385" t="e">
        <f aca="false">$EQ14*$B19+EQ15*$B20</f>
        <v>#DIV/0!</v>
      </c>
      <c r="ER16" s="385" t="e">
        <f aca="false">$EQ14*$B19+ER15*$B20</f>
        <v>#DIV/0!</v>
      </c>
      <c r="ES16" s="385" t="e">
        <f aca="false">$EQ14*$B19+ES15*$B20</f>
        <v>#DIV/0!</v>
      </c>
      <c r="ET16" s="385" t="e">
        <f aca="false">$EQ14*$B19+ET15*$B20</f>
        <v>#DIV/0!</v>
      </c>
      <c r="EU16" s="385" t="e">
        <f aca="false">$EQ14*$B19+EU15*$B20</f>
        <v>#DIV/0!</v>
      </c>
      <c r="EV16" s="383"/>
      <c r="EW16" s="385" t="e">
        <f aca="false">$EW14*$B19+EW15*$B20</f>
        <v>#DIV/0!</v>
      </c>
      <c r="EX16" s="385" t="e">
        <f aca="false">$EW14*$B19+EX15*$B20</f>
        <v>#DIV/0!</v>
      </c>
      <c r="EY16" s="385" t="e">
        <f aca="false">$EW14*$B19+EY15*$B20</f>
        <v>#DIV/0!</v>
      </c>
      <c r="EZ16" s="385" t="e">
        <f aca="false">$EW14*$B19+EZ15*$B20</f>
        <v>#DIV/0!</v>
      </c>
      <c r="FA16" s="385" t="e">
        <f aca="false">$EW14*$B19+FA15*$B20</f>
        <v>#DIV/0!</v>
      </c>
      <c r="FB16" s="365"/>
      <c r="FC16" s="385" t="e">
        <f aca="false">$FC14*$B19+FC15*$B20</f>
        <v>#DIV/0!</v>
      </c>
      <c r="FD16" s="385" t="e">
        <f aca="false">$FC14*$B19+FD15*$B20</f>
        <v>#DIV/0!</v>
      </c>
      <c r="FE16" s="385" t="e">
        <f aca="false">$FC14*$B19+FE15*$B20</f>
        <v>#DIV/0!</v>
      </c>
      <c r="FF16" s="385" t="e">
        <f aca="false">$FC14*$B19+FF15*$B20</f>
        <v>#DIV/0!</v>
      </c>
      <c r="FG16" s="385" t="e">
        <f aca="false">$FC14*$B19+FG15*$B20</f>
        <v>#DIV/0!</v>
      </c>
      <c r="FH16" s="383"/>
      <c r="FI16" s="385" t="e">
        <f aca="false">$FI14*$B19+FI15*$B20</f>
        <v>#DIV/0!</v>
      </c>
      <c r="FJ16" s="385" t="e">
        <f aca="false">$FI14*$B19+FJ15*$B20</f>
        <v>#DIV/0!</v>
      </c>
      <c r="FK16" s="385" t="e">
        <f aca="false">$FI14*$B19+FK15*$B20</f>
        <v>#DIV/0!</v>
      </c>
      <c r="FL16" s="385" t="e">
        <f aca="false">$FI14*$B19+FL15*$B20</f>
        <v>#DIV/0!</v>
      </c>
      <c r="FM16" s="385" t="e">
        <f aca="false">$FI14*$B19+FM15*$B20</f>
        <v>#DIV/0!</v>
      </c>
    </row>
    <row r="17" customFormat="false" ht="7.5" hidden="false" customHeight="true" outlineLevel="0" collapsed="false">
      <c r="A17" s="386"/>
      <c r="B17" s="387"/>
      <c r="C17" s="388"/>
      <c r="D17" s="388"/>
      <c r="E17" s="388"/>
      <c r="F17" s="388"/>
      <c r="G17" s="388"/>
      <c r="H17" s="383"/>
      <c r="I17" s="388"/>
      <c r="J17" s="388"/>
      <c r="K17" s="388"/>
      <c r="L17" s="388"/>
      <c r="M17" s="388"/>
      <c r="N17" s="383"/>
      <c r="O17" s="388"/>
      <c r="P17" s="388"/>
      <c r="Q17" s="388"/>
      <c r="R17" s="388"/>
      <c r="S17" s="388"/>
      <c r="T17" s="383"/>
      <c r="U17" s="388"/>
      <c r="V17" s="388"/>
      <c r="W17" s="388"/>
      <c r="X17" s="388"/>
      <c r="Y17" s="388"/>
      <c r="Z17" s="383"/>
      <c r="AA17" s="388"/>
      <c r="AB17" s="388"/>
      <c r="AC17" s="388"/>
      <c r="AD17" s="388"/>
      <c r="AE17" s="388"/>
      <c r="AF17" s="383"/>
      <c r="AG17" s="388"/>
      <c r="AH17" s="388"/>
      <c r="AI17" s="388"/>
      <c r="AJ17" s="388"/>
      <c r="AK17" s="388"/>
      <c r="AL17" s="383"/>
      <c r="AM17" s="388"/>
      <c r="AN17" s="388"/>
      <c r="AO17" s="388"/>
      <c r="AP17" s="388"/>
      <c r="AQ17" s="388"/>
      <c r="AR17" s="383"/>
      <c r="AS17" s="388"/>
      <c r="AT17" s="388"/>
      <c r="AU17" s="388"/>
      <c r="AV17" s="388"/>
      <c r="AW17" s="388"/>
      <c r="AX17" s="383"/>
      <c r="AY17" s="388"/>
      <c r="AZ17" s="388"/>
      <c r="BA17" s="388"/>
      <c r="BB17" s="388"/>
      <c r="BC17" s="388"/>
      <c r="BD17" s="383"/>
      <c r="BE17" s="388"/>
      <c r="BF17" s="388"/>
      <c r="BG17" s="388"/>
      <c r="BH17" s="388"/>
      <c r="BI17" s="388"/>
      <c r="BJ17" s="383"/>
      <c r="BK17" s="388"/>
      <c r="BL17" s="388"/>
      <c r="BM17" s="388"/>
      <c r="BN17" s="388"/>
      <c r="BO17" s="388"/>
      <c r="BP17" s="383"/>
      <c r="BQ17" s="388"/>
      <c r="BR17" s="388"/>
      <c r="BS17" s="388"/>
      <c r="BT17" s="388"/>
      <c r="BU17" s="388"/>
      <c r="BV17" s="383"/>
      <c r="BW17" s="388"/>
      <c r="BX17" s="388"/>
      <c r="BY17" s="388"/>
      <c r="BZ17" s="388"/>
      <c r="CA17" s="388"/>
      <c r="CB17" s="383"/>
      <c r="CC17" s="388"/>
      <c r="CD17" s="388"/>
      <c r="CE17" s="388"/>
      <c r="CF17" s="388"/>
      <c r="CG17" s="388"/>
      <c r="CH17" s="365"/>
      <c r="CI17" s="388"/>
      <c r="CJ17" s="388"/>
      <c r="CK17" s="388"/>
      <c r="CL17" s="388"/>
      <c r="CM17" s="388"/>
      <c r="CN17" s="383"/>
      <c r="CO17" s="388"/>
      <c r="CP17" s="388"/>
      <c r="CQ17" s="388"/>
      <c r="CR17" s="388"/>
      <c r="CS17" s="388"/>
      <c r="CT17" s="365"/>
      <c r="CU17" s="388"/>
      <c r="CV17" s="388"/>
      <c r="CW17" s="388"/>
      <c r="CX17" s="388"/>
      <c r="CY17" s="388"/>
      <c r="CZ17" s="383"/>
      <c r="DA17" s="388"/>
      <c r="DB17" s="388"/>
      <c r="DC17" s="388"/>
      <c r="DD17" s="388"/>
      <c r="DE17" s="388"/>
      <c r="DF17" s="365"/>
      <c r="DG17" s="388"/>
      <c r="DH17" s="388"/>
      <c r="DI17" s="388"/>
      <c r="DJ17" s="388"/>
      <c r="DK17" s="388"/>
      <c r="DL17" s="383"/>
      <c r="DM17" s="388"/>
      <c r="DN17" s="388"/>
      <c r="DO17" s="388"/>
      <c r="DP17" s="388"/>
      <c r="DQ17" s="388"/>
      <c r="DR17" s="365"/>
      <c r="DS17" s="388"/>
      <c r="DT17" s="388"/>
      <c r="DU17" s="388"/>
      <c r="DV17" s="388"/>
      <c r="DW17" s="388"/>
      <c r="DX17" s="383"/>
      <c r="DY17" s="388"/>
      <c r="DZ17" s="388"/>
      <c r="EA17" s="388"/>
      <c r="EB17" s="388"/>
      <c r="EC17" s="388"/>
      <c r="ED17" s="365"/>
      <c r="EE17" s="388"/>
      <c r="EF17" s="388"/>
      <c r="EG17" s="388"/>
      <c r="EH17" s="388"/>
      <c r="EI17" s="388"/>
      <c r="EJ17" s="383"/>
      <c r="EK17" s="388"/>
      <c r="EL17" s="388"/>
      <c r="EM17" s="388"/>
      <c r="EN17" s="388"/>
      <c r="EO17" s="388"/>
      <c r="EP17" s="365"/>
      <c r="EQ17" s="388"/>
      <c r="ER17" s="388"/>
      <c r="ES17" s="388"/>
      <c r="ET17" s="388"/>
      <c r="EU17" s="388"/>
      <c r="EV17" s="383"/>
      <c r="EW17" s="388"/>
      <c r="EX17" s="388"/>
      <c r="EY17" s="388"/>
      <c r="EZ17" s="388"/>
      <c r="FA17" s="388"/>
      <c r="FB17" s="365"/>
      <c r="FC17" s="388"/>
      <c r="FD17" s="388"/>
      <c r="FE17" s="388"/>
      <c r="FF17" s="388"/>
      <c r="FG17" s="388"/>
      <c r="FH17" s="383"/>
      <c r="FI17" s="388"/>
      <c r="FJ17" s="388"/>
      <c r="FK17" s="388"/>
      <c r="FL17" s="388"/>
      <c r="FM17" s="388"/>
    </row>
    <row r="18" customFormat="false" ht="12" hidden="false" customHeight="true" outlineLevel="0" collapsed="false">
      <c r="A18" s="389" t="s">
        <v>277</v>
      </c>
      <c r="B18" s="389"/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  <c r="AL18" s="390"/>
      <c r="AM18" s="390"/>
      <c r="AN18" s="390"/>
      <c r="AO18" s="390"/>
      <c r="AP18" s="390"/>
      <c r="AQ18" s="390"/>
      <c r="AR18" s="390"/>
      <c r="AS18" s="390"/>
      <c r="AT18" s="390"/>
      <c r="AU18" s="390"/>
      <c r="AV18" s="390"/>
      <c r="AW18" s="390"/>
      <c r="AX18" s="390"/>
      <c r="AY18" s="390"/>
      <c r="AZ18" s="390"/>
      <c r="BA18" s="390"/>
      <c r="BB18" s="390"/>
      <c r="BC18" s="390"/>
      <c r="BD18" s="390"/>
      <c r="BE18" s="390"/>
      <c r="BF18" s="390"/>
      <c r="BG18" s="390"/>
      <c r="BH18" s="390"/>
      <c r="BI18" s="390"/>
      <c r="BJ18" s="390"/>
      <c r="BK18" s="390"/>
      <c r="BL18" s="390"/>
      <c r="BM18" s="390"/>
      <c r="BN18" s="390"/>
      <c r="BO18" s="390"/>
      <c r="BP18" s="390"/>
      <c r="BQ18" s="390"/>
      <c r="BR18" s="390"/>
      <c r="BS18" s="390"/>
      <c r="BT18" s="390"/>
      <c r="BU18" s="390"/>
      <c r="BV18" s="390"/>
      <c r="BW18" s="390"/>
      <c r="BX18" s="390"/>
      <c r="BY18" s="390"/>
      <c r="BZ18" s="390"/>
      <c r="CA18" s="390"/>
      <c r="CB18" s="390"/>
      <c r="CC18" s="390"/>
      <c r="CD18" s="390"/>
      <c r="CE18" s="390"/>
      <c r="CF18" s="390"/>
      <c r="CG18" s="390"/>
      <c r="CH18" s="391"/>
      <c r="CI18" s="390"/>
      <c r="CJ18" s="390"/>
      <c r="CK18" s="390"/>
      <c r="CL18" s="390"/>
      <c r="CM18" s="390"/>
      <c r="CN18" s="390"/>
      <c r="CO18" s="390"/>
      <c r="CP18" s="390"/>
      <c r="CQ18" s="390"/>
      <c r="CR18" s="390"/>
      <c r="CS18" s="390"/>
      <c r="CT18" s="391"/>
      <c r="CU18" s="390"/>
      <c r="CV18" s="390"/>
      <c r="CW18" s="390"/>
      <c r="CX18" s="390"/>
      <c r="CY18" s="390"/>
      <c r="CZ18" s="390"/>
      <c r="DA18" s="390"/>
      <c r="DB18" s="390"/>
      <c r="DC18" s="390"/>
      <c r="DD18" s="390"/>
      <c r="DE18" s="390"/>
      <c r="DF18" s="391"/>
      <c r="DG18" s="390"/>
      <c r="DH18" s="390"/>
      <c r="DI18" s="390"/>
      <c r="DJ18" s="390"/>
      <c r="DK18" s="390"/>
      <c r="DL18" s="390"/>
      <c r="DM18" s="390"/>
      <c r="DN18" s="390"/>
      <c r="DO18" s="390"/>
      <c r="DP18" s="390"/>
      <c r="DQ18" s="390"/>
      <c r="DR18" s="391"/>
      <c r="DS18" s="390"/>
      <c r="DT18" s="390"/>
      <c r="DU18" s="390"/>
      <c r="DV18" s="390"/>
      <c r="DW18" s="390"/>
      <c r="DX18" s="390"/>
      <c r="DY18" s="390"/>
      <c r="DZ18" s="390"/>
      <c r="EA18" s="390"/>
      <c r="EB18" s="390"/>
      <c r="EC18" s="390"/>
      <c r="ED18" s="391"/>
      <c r="EE18" s="390"/>
      <c r="EF18" s="390"/>
      <c r="EG18" s="390"/>
      <c r="EH18" s="390"/>
      <c r="EI18" s="390"/>
      <c r="EJ18" s="390"/>
      <c r="EK18" s="390"/>
      <c r="EL18" s="390"/>
      <c r="EM18" s="390"/>
      <c r="EN18" s="390"/>
      <c r="EO18" s="390"/>
      <c r="EP18" s="391"/>
      <c r="EQ18" s="390"/>
      <c r="ER18" s="390"/>
      <c r="ES18" s="390"/>
      <c r="ET18" s="390"/>
      <c r="EU18" s="390"/>
      <c r="EV18" s="390"/>
      <c r="EW18" s="390"/>
      <c r="EX18" s="390"/>
      <c r="EY18" s="390"/>
      <c r="EZ18" s="390"/>
      <c r="FA18" s="390"/>
      <c r="FB18" s="391"/>
      <c r="FC18" s="390"/>
      <c r="FD18" s="390"/>
      <c r="FE18" s="390"/>
      <c r="FF18" s="390"/>
      <c r="FG18" s="390"/>
      <c r="FH18" s="390"/>
      <c r="FI18" s="390"/>
      <c r="FJ18" s="390"/>
      <c r="FK18" s="390"/>
      <c r="FL18" s="390"/>
      <c r="FM18" s="390"/>
    </row>
    <row r="19" customFormat="false" ht="12" hidden="false" customHeight="true" outlineLevel="0" collapsed="false">
      <c r="A19" s="392" t="s">
        <v>278</v>
      </c>
      <c r="B19" s="393" t="n">
        <v>0.7</v>
      </c>
      <c r="C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90"/>
      <c r="AO19" s="390"/>
      <c r="AP19" s="390"/>
      <c r="AQ19" s="390"/>
      <c r="AR19" s="390"/>
      <c r="AS19" s="390"/>
      <c r="AT19" s="390"/>
      <c r="AU19" s="390"/>
      <c r="AV19" s="390"/>
      <c r="AW19" s="390"/>
      <c r="AX19" s="390"/>
      <c r="AY19" s="390"/>
      <c r="AZ19" s="390"/>
      <c r="BA19" s="390"/>
      <c r="BB19" s="390"/>
      <c r="BC19" s="390"/>
      <c r="BD19" s="390"/>
      <c r="BE19" s="390"/>
      <c r="BF19" s="390"/>
      <c r="BG19" s="390"/>
      <c r="BH19" s="390"/>
      <c r="BI19" s="390"/>
      <c r="BJ19" s="390"/>
      <c r="BK19" s="390"/>
      <c r="BL19" s="390"/>
      <c r="BM19" s="390"/>
      <c r="BN19" s="390"/>
      <c r="BO19" s="390"/>
      <c r="BP19" s="390"/>
      <c r="BQ19" s="390"/>
      <c r="BR19" s="390"/>
      <c r="BS19" s="390"/>
      <c r="BT19" s="390"/>
      <c r="BU19" s="390"/>
      <c r="BV19" s="390"/>
      <c r="BW19" s="390"/>
      <c r="BX19" s="390"/>
      <c r="BY19" s="390"/>
      <c r="BZ19" s="390"/>
      <c r="CA19" s="390"/>
      <c r="CB19" s="390"/>
      <c r="CC19" s="390"/>
      <c r="CD19" s="390"/>
      <c r="CE19" s="390"/>
      <c r="CF19" s="390"/>
      <c r="CG19" s="390"/>
      <c r="CH19" s="390"/>
      <c r="CI19" s="390"/>
      <c r="CJ19" s="390"/>
      <c r="CK19" s="390"/>
      <c r="CL19" s="390"/>
      <c r="CM19" s="390"/>
      <c r="CN19" s="390"/>
      <c r="CO19" s="390"/>
      <c r="CP19" s="390"/>
      <c r="CQ19" s="390"/>
      <c r="CR19" s="390"/>
      <c r="CS19" s="390"/>
      <c r="CT19" s="390"/>
      <c r="CU19" s="390"/>
      <c r="CV19" s="390"/>
      <c r="CW19" s="390"/>
      <c r="CX19" s="390"/>
      <c r="CY19" s="390"/>
      <c r="CZ19" s="390"/>
      <c r="DA19" s="390"/>
      <c r="DB19" s="390"/>
      <c r="DC19" s="390"/>
      <c r="DD19" s="390"/>
      <c r="DE19" s="390"/>
      <c r="DF19" s="390"/>
      <c r="DG19" s="390"/>
      <c r="DH19" s="390"/>
      <c r="DI19" s="390"/>
      <c r="DJ19" s="390"/>
      <c r="DK19" s="390"/>
      <c r="DL19" s="390"/>
      <c r="DM19" s="390"/>
      <c r="DN19" s="390"/>
      <c r="DO19" s="390"/>
      <c r="DP19" s="390"/>
      <c r="DQ19" s="390"/>
      <c r="DR19" s="391"/>
      <c r="DS19" s="390"/>
      <c r="DT19" s="390"/>
      <c r="DU19" s="390"/>
      <c r="DV19" s="390"/>
      <c r="DW19" s="390"/>
      <c r="DX19" s="390"/>
      <c r="DY19" s="390"/>
      <c r="DZ19" s="390"/>
      <c r="EA19" s="390"/>
      <c r="EB19" s="390"/>
      <c r="EC19" s="390"/>
      <c r="ED19" s="391"/>
      <c r="EE19" s="390"/>
      <c r="EF19" s="390"/>
      <c r="EG19" s="390"/>
      <c r="EH19" s="390"/>
      <c r="EI19" s="390"/>
      <c r="EJ19" s="390"/>
      <c r="EK19" s="390"/>
      <c r="EL19" s="390"/>
      <c r="EM19" s="390"/>
      <c r="EN19" s="390"/>
      <c r="EO19" s="390"/>
      <c r="EP19" s="390"/>
      <c r="EQ19" s="390"/>
      <c r="ER19" s="390"/>
      <c r="ES19" s="390"/>
      <c r="ET19" s="390"/>
      <c r="EU19" s="390"/>
      <c r="EV19" s="390"/>
      <c r="EW19" s="390"/>
      <c r="EX19" s="390"/>
      <c r="EY19" s="390"/>
      <c r="EZ19" s="390"/>
      <c r="FA19" s="390"/>
      <c r="FB19" s="391"/>
      <c r="FC19" s="390"/>
      <c r="FD19" s="390"/>
      <c r="FE19" s="390"/>
      <c r="FF19" s="390"/>
      <c r="FG19" s="390"/>
      <c r="FH19" s="390"/>
      <c r="FI19" s="390"/>
      <c r="FJ19" s="390"/>
      <c r="FK19" s="390"/>
      <c r="FL19" s="390"/>
      <c r="FM19" s="390"/>
    </row>
    <row r="20" customFormat="false" ht="14.25" hidden="false" customHeight="true" outlineLevel="0" collapsed="false">
      <c r="A20" s="394" t="s">
        <v>279</v>
      </c>
      <c r="B20" s="395" t="n">
        <v>0.3</v>
      </c>
      <c r="C20" s="390"/>
      <c r="F20" s="396"/>
      <c r="G20" s="390"/>
      <c r="H20" s="390"/>
      <c r="K20" s="390"/>
      <c r="N20" s="390"/>
      <c r="O20" s="390"/>
      <c r="P20" s="390"/>
      <c r="Q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390"/>
      <c r="AP20" s="390"/>
      <c r="AQ20" s="390"/>
      <c r="AR20" s="390"/>
      <c r="AS20" s="390"/>
      <c r="AT20" s="390"/>
      <c r="AU20" s="390"/>
      <c r="AV20" s="390"/>
      <c r="AW20" s="390"/>
      <c r="AX20" s="390"/>
      <c r="AY20" s="390"/>
      <c r="AZ20" s="390"/>
      <c r="BA20" s="390"/>
      <c r="BB20" s="390"/>
      <c r="BC20" s="390"/>
      <c r="BD20" s="390"/>
      <c r="BE20" s="390"/>
      <c r="BF20" s="390"/>
      <c r="BG20" s="390"/>
      <c r="BH20" s="390"/>
      <c r="BI20" s="390"/>
      <c r="BJ20" s="390"/>
      <c r="BK20" s="390"/>
      <c r="BL20" s="390"/>
      <c r="BM20" s="390"/>
      <c r="BN20" s="390"/>
      <c r="BO20" s="390"/>
      <c r="BP20" s="390"/>
      <c r="BQ20" s="390"/>
      <c r="BR20" s="390"/>
      <c r="BS20" s="390"/>
      <c r="BT20" s="390"/>
      <c r="BU20" s="390"/>
      <c r="BV20" s="390"/>
      <c r="BW20" s="390"/>
      <c r="BX20" s="390"/>
      <c r="BY20" s="390"/>
      <c r="BZ20" s="390"/>
      <c r="CA20" s="390"/>
      <c r="CB20" s="390"/>
      <c r="CC20" s="390"/>
      <c r="CD20" s="390"/>
      <c r="CE20" s="390"/>
      <c r="CF20" s="390"/>
      <c r="CG20" s="390"/>
      <c r="CH20" s="390"/>
      <c r="CI20" s="390"/>
      <c r="CJ20" s="390"/>
      <c r="CK20" s="390"/>
      <c r="CL20" s="390"/>
      <c r="CM20" s="390"/>
      <c r="CN20" s="390"/>
      <c r="CO20" s="390"/>
      <c r="CP20" s="390"/>
      <c r="CQ20" s="390"/>
      <c r="CR20" s="390"/>
      <c r="CS20" s="390"/>
      <c r="CT20" s="390"/>
      <c r="CU20" s="390"/>
      <c r="CV20" s="390"/>
      <c r="CW20" s="390"/>
      <c r="CX20" s="390"/>
      <c r="CY20" s="390"/>
      <c r="CZ20" s="390"/>
      <c r="DA20" s="390"/>
      <c r="DB20" s="390"/>
      <c r="DC20" s="390"/>
      <c r="DD20" s="390"/>
      <c r="DE20" s="390"/>
      <c r="DF20" s="390"/>
      <c r="DG20" s="390"/>
      <c r="DH20" s="390"/>
      <c r="DI20" s="390"/>
      <c r="DJ20" s="390"/>
      <c r="DK20" s="390"/>
      <c r="DL20" s="390"/>
      <c r="DM20" s="390"/>
      <c r="DN20" s="390"/>
      <c r="DO20" s="390"/>
      <c r="DP20" s="390"/>
      <c r="DQ20" s="390"/>
      <c r="DR20" s="391"/>
      <c r="DS20" s="390"/>
      <c r="DT20" s="390"/>
      <c r="DU20" s="390"/>
      <c r="DV20" s="390"/>
      <c r="DW20" s="390"/>
      <c r="DX20" s="390"/>
      <c r="DY20" s="390"/>
      <c r="DZ20" s="390"/>
      <c r="EA20" s="390"/>
      <c r="EB20" s="390"/>
      <c r="EC20" s="390"/>
      <c r="ED20" s="391"/>
      <c r="EE20" s="390"/>
      <c r="EF20" s="390"/>
      <c r="EG20" s="390"/>
      <c r="EH20" s="390"/>
      <c r="EI20" s="390"/>
      <c r="EJ20" s="390"/>
      <c r="EK20" s="390"/>
      <c r="EL20" s="390"/>
      <c r="EM20" s="390"/>
      <c r="EN20" s="390"/>
      <c r="EO20" s="390"/>
      <c r="EP20" s="390"/>
      <c r="EQ20" s="390"/>
      <c r="ER20" s="390"/>
      <c r="ES20" s="390"/>
      <c r="ET20" s="390"/>
      <c r="EU20" s="390"/>
      <c r="EV20" s="390"/>
      <c r="EW20" s="390"/>
      <c r="EX20" s="390"/>
      <c r="EY20" s="390"/>
      <c r="EZ20" s="390"/>
      <c r="FA20" s="390"/>
      <c r="FB20" s="391"/>
      <c r="FC20" s="390"/>
      <c r="FD20" s="390"/>
      <c r="FE20" s="390"/>
      <c r="FF20" s="390"/>
      <c r="FG20" s="390"/>
      <c r="FH20" s="390"/>
      <c r="FI20" s="390"/>
      <c r="FJ20" s="390"/>
      <c r="FK20" s="390"/>
      <c r="FL20" s="390"/>
      <c r="FM20" s="390"/>
    </row>
    <row r="21" customFormat="false" ht="15" hidden="false" customHeight="true" outlineLevel="0" collapsed="false">
      <c r="A21" s="330" t="s">
        <v>197</v>
      </c>
      <c r="B21" s="33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  <c r="AL21" s="390"/>
      <c r="AM21" s="390"/>
      <c r="AN21" s="390"/>
      <c r="AO21" s="390"/>
      <c r="AP21" s="390"/>
      <c r="AQ21" s="390"/>
      <c r="AR21" s="390"/>
      <c r="AS21" s="390"/>
      <c r="AT21" s="390"/>
      <c r="AU21" s="390"/>
      <c r="AV21" s="390"/>
      <c r="AW21" s="390"/>
      <c r="AX21" s="390"/>
      <c r="AY21" s="390"/>
      <c r="AZ21" s="390"/>
      <c r="BA21" s="390"/>
      <c r="BB21" s="390"/>
      <c r="BC21" s="390"/>
      <c r="BD21" s="390"/>
      <c r="BE21" s="390"/>
      <c r="BF21" s="390"/>
      <c r="BG21" s="390"/>
      <c r="BH21" s="390"/>
      <c r="BI21" s="390"/>
      <c r="BJ21" s="390"/>
      <c r="BK21" s="390"/>
      <c r="BL21" s="390"/>
      <c r="BM21" s="390"/>
      <c r="BN21" s="390"/>
      <c r="BO21" s="390"/>
      <c r="BP21" s="390"/>
      <c r="BQ21" s="390"/>
      <c r="BR21" s="390"/>
      <c r="BS21" s="390"/>
      <c r="BT21" s="390"/>
      <c r="BU21" s="390"/>
      <c r="BV21" s="390"/>
      <c r="BW21" s="390"/>
      <c r="BX21" s="390"/>
      <c r="BY21" s="390"/>
      <c r="BZ21" s="390"/>
      <c r="CA21" s="390"/>
      <c r="CB21" s="390"/>
      <c r="CC21" s="390"/>
      <c r="CD21" s="390"/>
      <c r="CE21" s="390"/>
      <c r="CF21" s="390"/>
      <c r="CG21" s="390"/>
      <c r="CH21" s="390"/>
      <c r="CI21" s="390"/>
      <c r="CJ21" s="390"/>
      <c r="CK21" s="390"/>
      <c r="CL21" s="390"/>
      <c r="CM21" s="390"/>
      <c r="CN21" s="390"/>
      <c r="CO21" s="390"/>
      <c r="CP21" s="390"/>
      <c r="CQ21" s="390"/>
      <c r="CR21" s="390"/>
      <c r="CS21" s="390"/>
      <c r="CT21" s="390"/>
      <c r="CU21" s="390"/>
      <c r="CV21" s="390"/>
      <c r="CW21" s="390"/>
      <c r="CX21" s="390"/>
      <c r="CY21" s="390"/>
      <c r="CZ21" s="390"/>
      <c r="DA21" s="390"/>
      <c r="DB21" s="390"/>
      <c r="DC21" s="390"/>
      <c r="DD21" s="390"/>
      <c r="DE21" s="390"/>
      <c r="DF21" s="390"/>
      <c r="DG21" s="390"/>
      <c r="DH21" s="390"/>
      <c r="DI21" s="390"/>
      <c r="DJ21" s="390"/>
      <c r="DK21" s="390"/>
      <c r="DL21" s="390"/>
      <c r="DM21" s="390"/>
      <c r="DN21" s="390"/>
      <c r="DO21" s="390"/>
      <c r="DP21" s="390"/>
      <c r="DQ21" s="390"/>
      <c r="DR21" s="391"/>
      <c r="DS21" s="390"/>
      <c r="DT21" s="390"/>
      <c r="DU21" s="390"/>
      <c r="DV21" s="390"/>
      <c r="DW21" s="390"/>
      <c r="DX21" s="390"/>
      <c r="DY21" s="390"/>
      <c r="DZ21" s="390"/>
      <c r="EA21" s="390"/>
      <c r="EB21" s="390"/>
      <c r="EC21" s="390"/>
      <c r="ED21" s="391"/>
      <c r="EE21" s="390"/>
      <c r="EF21" s="390"/>
      <c r="EG21" s="390"/>
      <c r="EH21" s="390"/>
      <c r="EI21" s="390"/>
      <c r="EJ21" s="390"/>
      <c r="EK21" s="390"/>
      <c r="EL21" s="390"/>
      <c r="EM21" s="390"/>
      <c r="EN21" s="390"/>
      <c r="EO21" s="390"/>
      <c r="EP21" s="390"/>
      <c r="EQ21" s="390"/>
      <c r="ER21" s="390"/>
      <c r="ES21" s="390"/>
      <c r="ET21" s="390"/>
      <c r="EU21" s="390"/>
      <c r="EV21" s="390"/>
      <c r="EW21" s="390"/>
      <c r="EX21" s="390"/>
      <c r="EY21" s="390"/>
      <c r="EZ21" s="390"/>
      <c r="FA21" s="390"/>
      <c r="FB21" s="391"/>
      <c r="FC21" s="390"/>
      <c r="FD21" s="390"/>
      <c r="FE21" s="390"/>
      <c r="FF21" s="390"/>
      <c r="FG21" s="390"/>
      <c r="FH21" s="390"/>
      <c r="FI21" s="390"/>
      <c r="FJ21" s="390"/>
      <c r="FK21" s="390"/>
      <c r="FL21" s="390"/>
      <c r="FM21" s="390"/>
    </row>
    <row r="22" customFormat="false" ht="15" hidden="false" customHeight="true" outlineLevel="0" collapsed="false">
      <c r="A22" s="397" t="s">
        <v>200</v>
      </c>
      <c r="B22" s="397"/>
      <c r="C22" s="142"/>
      <c r="D22" s="142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/>
      <c r="AS22" s="390"/>
      <c r="AT22" s="390"/>
      <c r="AU22" s="390"/>
      <c r="AV22" s="390"/>
      <c r="AW22" s="390"/>
      <c r="AX22" s="390"/>
      <c r="AY22" s="390"/>
      <c r="AZ22" s="390"/>
      <c r="BA22" s="390"/>
      <c r="BB22" s="390"/>
      <c r="BC22" s="390"/>
      <c r="BD22" s="390"/>
      <c r="BE22" s="390"/>
      <c r="BF22" s="390"/>
      <c r="BG22" s="390"/>
      <c r="BH22" s="390"/>
      <c r="BI22" s="390"/>
      <c r="BJ22" s="390"/>
      <c r="BK22" s="390"/>
      <c r="BL22" s="390"/>
      <c r="BM22" s="390"/>
      <c r="BN22" s="390"/>
      <c r="BO22" s="390"/>
      <c r="BP22" s="390"/>
      <c r="BQ22" s="390"/>
      <c r="BR22" s="390"/>
      <c r="BS22" s="390"/>
      <c r="BT22" s="390"/>
      <c r="BU22" s="390"/>
      <c r="BV22" s="390"/>
      <c r="BW22" s="390"/>
      <c r="BX22" s="390"/>
      <c r="BY22" s="390"/>
      <c r="BZ22" s="390"/>
      <c r="CA22" s="390"/>
      <c r="CB22" s="390"/>
      <c r="CC22" s="390"/>
      <c r="CD22" s="390"/>
      <c r="CE22" s="390"/>
      <c r="CF22" s="390"/>
      <c r="CG22" s="390"/>
      <c r="CH22" s="390"/>
      <c r="CI22" s="390"/>
      <c r="CJ22" s="390"/>
      <c r="CK22" s="390"/>
      <c r="CL22" s="390"/>
      <c r="CM22" s="390"/>
      <c r="CN22" s="390"/>
      <c r="CO22" s="390"/>
      <c r="CP22" s="390"/>
      <c r="CQ22" s="390"/>
      <c r="CR22" s="390"/>
      <c r="CS22" s="390"/>
      <c r="CT22" s="390"/>
      <c r="CU22" s="390"/>
      <c r="CV22" s="390"/>
      <c r="CW22" s="390"/>
      <c r="CX22" s="390"/>
      <c r="CY22" s="390"/>
      <c r="CZ22" s="390"/>
      <c r="DA22" s="390"/>
      <c r="DB22" s="390"/>
      <c r="DC22" s="390"/>
      <c r="DD22" s="390"/>
      <c r="DE22" s="390"/>
      <c r="DF22" s="390"/>
      <c r="DG22" s="390"/>
      <c r="DH22" s="390"/>
      <c r="DI22" s="390"/>
      <c r="DJ22" s="390"/>
      <c r="DK22" s="390"/>
      <c r="DL22" s="390"/>
      <c r="DM22" s="390"/>
      <c r="DN22" s="390"/>
      <c r="DO22" s="390"/>
      <c r="DP22" s="390"/>
      <c r="DQ22" s="390"/>
      <c r="DR22" s="391"/>
      <c r="DS22" s="390"/>
      <c r="DT22" s="390"/>
      <c r="DU22" s="390"/>
      <c r="DV22" s="390"/>
      <c r="DW22" s="390"/>
      <c r="DX22" s="390"/>
      <c r="DY22" s="390"/>
      <c r="DZ22" s="390"/>
      <c r="EA22" s="390"/>
      <c r="EB22" s="390"/>
      <c r="EC22" s="390"/>
      <c r="ED22" s="391"/>
      <c r="EE22" s="390"/>
      <c r="EF22" s="390"/>
      <c r="EG22" s="390"/>
      <c r="EH22" s="390"/>
      <c r="EI22" s="390"/>
      <c r="EJ22" s="390"/>
      <c r="EK22" s="390"/>
      <c r="EL22" s="390"/>
      <c r="EM22" s="390"/>
      <c r="EN22" s="390"/>
      <c r="EO22" s="390"/>
      <c r="EP22" s="390"/>
      <c r="EQ22" s="390"/>
      <c r="ER22" s="390"/>
      <c r="ES22" s="390"/>
      <c r="ET22" s="390"/>
      <c r="EU22" s="390"/>
      <c r="EV22" s="390"/>
      <c r="EW22" s="390"/>
      <c r="EX22" s="390"/>
      <c r="EY22" s="390"/>
      <c r="EZ22" s="390"/>
      <c r="FA22" s="390"/>
      <c r="FB22" s="391"/>
      <c r="FC22" s="390"/>
      <c r="FD22" s="390"/>
      <c r="FE22" s="390"/>
      <c r="FF22" s="390"/>
      <c r="FG22" s="390"/>
      <c r="FH22" s="390"/>
      <c r="FI22" s="390"/>
      <c r="FJ22" s="390"/>
      <c r="FK22" s="390"/>
      <c r="FL22" s="390"/>
      <c r="FM22" s="390"/>
    </row>
    <row r="23" customFormat="false" ht="15" hidden="false" customHeight="true" outlineLevel="0" collapsed="false">
      <c r="A23" s="398" t="s">
        <v>198</v>
      </c>
      <c r="B23" s="398"/>
      <c r="C23" s="142"/>
      <c r="D23" s="142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90"/>
      <c r="AO23" s="390"/>
      <c r="AP23" s="390"/>
      <c r="AQ23" s="390"/>
      <c r="AR23" s="390"/>
      <c r="AS23" s="390"/>
      <c r="AT23" s="390"/>
      <c r="AU23" s="390"/>
      <c r="AV23" s="390"/>
      <c r="AW23" s="390"/>
      <c r="AX23" s="390"/>
      <c r="AY23" s="390"/>
      <c r="AZ23" s="390"/>
      <c r="BA23" s="390"/>
      <c r="BB23" s="390"/>
      <c r="BC23" s="390"/>
      <c r="BD23" s="390"/>
      <c r="BE23" s="390"/>
      <c r="BF23" s="390"/>
      <c r="BG23" s="390"/>
      <c r="BH23" s="390"/>
      <c r="BI23" s="390"/>
      <c r="BJ23" s="390"/>
      <c r="BK23" s="390"/>
      <c r="BL23" s="390"/>
      <c r="BM23" s="390"/>
      <c r="BN23" s="390"/>
      <c r="BO23" s="390"/>
      <c r="BP23" s="390"/>
      <c r="BQ23" s="390"/>
      <c r="BR23" s="390"/>
      <c r="BS23" s="390"/>
      <c r="BT23" s="390"/>
      <c r="BU23" s="390"/>
      <c r="BV23" s="390"/>
      <c r="BW23" s="390"/>
      <c r="BX23" s="390"/>
      <c r="BY23" s="390"/>
      <c r="BZ23" s="390"/>
      <c r="CA23" s="390"/>
      <c r="CB23" s="390"/>
      <c r="CC23" s="390"/>
      <c r="CD23" s="390"/>
      <c r="CE23" s="390"/>
      <c r="CF23" s="390"/>
      <c r="CG23" s="390"/>
      <c r="CH23" s="391"/>
      <c r="CI23" s="390"/>
      <c r="CJ23" s="390"/>
      <c r="CK23" s="390"/>
      <c r="CL23" s="390"/>
      <c r="CM23" s="390"/>
      <c r="CN23" s="390"/>
      <c r="CO23" s="390"/>
      <c r="CP23" s="390"/>
      <c r="CQ23" s="390"/>
      <c r="CR23" s="390"/>
      <c r="CS23" s="390"/>
      <c r="CT23" s="391"/>
      <c r="CU23" s="390"/>
      <c r="CV23" s="390"/>
      <c r="CW23" s="390"/>
      <c r="CX23" s="390"/>
      <c r="CY23" s="390"/>
      <c r="CZ23" s="390"/>
      <c r="DA23" s="390"/>
      <c r="DB23" s="390"/>
      <c r="DC23" s="390"/>
      <c r="DD23" s="390"/>
      <c r="DE23" s="390"/>
      <c r="DF23" s="391"/>
      <c r="DG23" s="390"/>
      <c r="DH23" s="390"/>
      <c r="DI23" s="390"/>
      <c r="DJ23" s="390"/>
      <c r="DK23" s="390"/>
      <c r="DL23" s="390"/>
      <c r="DM23" s="390"/>
      <c r="DN23" s="390"/>
      <c r="DO23" s="390"/>
      <c r="DP23" s="390"/>
      <c r="DQ23" s="390"/>
      <c r="DR23" s="391"/>
      <c r="DS23" s="390"/>
      <c r="DT23" s="390"/>
      <c r="DU23" s="390"/>
      <c r="DV23" s="390"/>
      <c r="DW23" s="390"/>
      <c r="DX23" s="390"/>
      <c r="DY23" s="390"/>
      <c r="DZ23" s="390"/>
      <c r="EA23" s="390"/>
      <c r="EB23" s="390"/>
      <c r="EC23" s="390"/>
      <c r="ED23" s="391"/>
      <c r="EE23" s="390"/>
      <c r="EF23" s="390"/>
      <c r="EG23" s="390"/>
      <c r="EH23" s="390"/>
      <c r="EI23" s="390"/>
      <c r="EJ23" s="390"/>
      <c r="EK23" s="390"/>
      <c r="EL23" s="390"/>
      <c r="EM23" s="390"/>
      <c r="EN23" s="390"/>
      <c r="EO23" s="390"/>
      <c r="EP23" s="391"/>
      <c r="EQ23" s="390"/>
      <c r="ER23" s="390"/>
      <c r="ES23" s="390"/>
      <c r="ET23" s="390"/>
      <c r="EU23" s="390"/>
      <c r="EV23" s="390"/>
      <c r="EW23" s="390"/>
      <c r="EX23" s="390"/>
      <c r="EY23" s="390"/>
      <c r="EZ23" s="390"/>
      <c r="FA23" s="390"/>
      <c r="FB23" s="391"/>
      <c r="FC23" s="390"/>
      <c r="FD23" s="390"/>
      <c r="FE23" s="390"/>
      <c r="FF23" s="390"/>
      <c r="FG23" s="390"/>
      <c r="FH23" s="390"/>
      <c r="FI23" s="390"/>
      <c r="FJ23" s="390"/>
      <c r="FK23" s="390"/>
      <c r="FL23" s="390"/>
      <c r="FM23" s="390"/>
    </row>
    <row r="24" customFormat="false" ht="15" hidden="false" customHeight="true" outlineLevel="0" collapsed="false">
      <c r="A24" s="399" t="s">
        <v>201</v>
      </c>
      <c r="B24" s="399"/>
      <c r="C24" s="396"/>
      <c r="D24" s="396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  <c r="AN24" s="390"/>
      <c r="AO24" s="390"/>
      <c r="AP24" s="390"/>
      <c r="AQ24" s="390"/>
      <c r="AR24" s="390"/>
      <c r="AS24" s="390"/>
      <c r="AT24" s="390"/>
      <c r="AU24" s="390"/>
      <c r="AV24" s="390"/>
      <c r="AW24" s="390"/>
      <c r="AX24" s="390"/>
      <c r="AY24" s="390"/>
      <c r="AZ24" s="390"/>
      <c r="BA24" s="390"/>
      <c r="BB24" s="390"/>
      <c r="BC24" s="390"/>
      <c r="BD24" s="390"/>
      <c r="BE24" s="390"/>
      <c r="BF24" s="390"/>
      <c r="BG24" s="390"/>
      <c r="BH24" s="390"/>
      <c r="BI24" s="390"/>
      <c r="BJ24" s="390"/>
      <c r="BK24" s="390"/>
      <c r="BL24" s="390"/>
      <c r="BM24" s="390"/>
      <c r="BN24" s="390"/>
      <c r="BO24" s="390"/>
      <c r="BP24" s="390"/>
      <c r="BQ24" s="390"/>
      <c r="BR24" s="390"/>
      <c r="BS24" s="390"/>
      <c r="BT24" s="390"/>
      <c r="BU24" s="390"/>
      <c r="BV24" s="390"/>
      <c r="BW24" s="390"/>
      <c r="BX24" s="390"/>
      <c r="BY24" s="390"/>
      <c r="BZ24" s="390"/>
      <c r="CA24" s="390"/>
      <c r="CB24" s="390"/>
      <c r="CC24" s="390"/>
      <c r="CD24" s="390"/>
      <c r="CE24" s="390"/>
      <c r="CF24" s="390"/>
      <c r="CG24" s="390"/>
      <c r="CH24" s="391"/>
      <c r="CI24" s="390"/>
      <c r="CJ24" s="390"/>
      <c r="CK24" s="390"/>
      <c r="CL24" s="390"/>
      <c r="CM24" s="390"/>
      <c r="CN24" s="390"/>
      <c r="CO24" s="390"/>
      <c r="CP24" s="390"/>
      <c r="CQ24" s="390"/>
      <c r="CR24" s="390"/>
      <c r="CS24" s="390"/>
      <c r="CT24" s="391"/>
      <c r="CU24" s="390"/>
      <c r="CV24" s="390"/>
      <c r="CW24" s="390"/>
      <c r="CX24" s="390"/>
      <c r="CY24" s="390"/>
      <c r="CZ24" s="390"/>
      <c r="DA24" s="390"/>
      <c r="DB24" s="390"/>
      <c r="DC24" s="390"/>
      <c r="DD24" s="390"/>
      <c r="DE24" s="390"/>
      <c r="DF24" s="391"/>
      <c r="DG24" s="390"/>
      <c r="DH24" s="390"/>
      <c r="DI24" s="390"/>
      <c r="DJ24" s="390"/>
      <c r="DK24" s="390"/>
      <c r="DL24" s="390"/>
      <c r="DM24" s="390"/>
      <c r="DN24" s="390"/>
      <c r="DO24" s="390"/>
      <c r="DP24" s="390"/>
      <c r="DQ24" s="390"/>
      <c r="DR24" s="391"/>
      <c r="DS24" s="390"/>
      <c r="DT24" s="390"/>
      <c r="DU24" s="390"/>
      <c r="DV24" s="390"/>
      <c r="DW24" s="390"/>
      <c r="DX24" s="390"/>
      <c r="DY24" s="390"/>
      <c r="DZ24" s="390"/>
      <c r="EA24" s="390"/>
      <c r="EB24" s="390"/>
      <c r="EC24" s="390"/>
      <c r="ED24" s="391"/>
      <c r="EE24" s="390"/>
      <c r="EF24" s="390"/>
      <c r="EG24" s="390"/>
      <c r="EH24" s="390"/>
      <c r="EI24" s="390"/>
      <c r="EJ24" s="390"/>
      <c r="EK24" s="390"/>
      <c r="EL24" s="390"/>
      <c r="EM24" s="390"/>
      <c r="EN24" s="390"/>
      <c r="EO24" s="390"/>
      <c r="EP24" s="391"/>
      <c r="EQ24" s="390"/>
      <c r="ER24" s="390"/>
      <c r="ES24" s="390"/>
      <c r="ET24" s="390"/>
      <c r="EU24" s="390"/>
      <c r="EV24" s="390"/>
      <c r="EW24" s="390"/>
      <c r="EX24" s="390"/>
      <c r="EY24" s="390"/>
      <c r="EZ24" s="390"/>
      <c r="FA24" s="390"/>
      <c r="FB24" s="391"/>
      <c r="FC24" s="390"/>
      <c r="FD24" s="390"/>
      <c r="FE24" s="390"/>
      <c r="FF24" s="390"/>
      <c r="FG24" s="390"/>
      <c r="FH24" s="390"/>
      <c r="FI24" s="390"/>
      <c r="FJ24" s="390"/>
      <c r="FK24" s="390"/>
      <c r="FL24" s="390"/>
      <c r="FM24" s="390"/>
    </row>
    <row r="25" customFormat="false" ht="15" hidden="false" customHeight="true" outlineLevel="0" collapsed="false">
      <c r="A25" s="400" t="s">
        <v>199</v>
      </c>
      <c r="B25" s="400"/>
      <c r="C25" s="396"/>
      <c r="D25" s="396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  <c r="AM25" s="390"/>
      <c r="AN25" s="390"/>
      <c r="AO25" s="390"/>
      <c r="AP25" s="390"/>
      <c r="AQ25" s="390"/>
      <c r="AR25" s="390"/>
      <c r="AS25" s="390"/>
      <c r="AT25" s="390"/>
      <c r="AU25" s="390"/>
      <c r="AV25" s="390"/>
      <c r="AW25" s="390"/>
      <c r="AX25" s="390"/>
      <c r="AY25" s="390"/>
      <c r="AZ25" s="390"/>
      <c r="BA25" s="390"/>
      <c r="BB25" s="390"/>
      <c r="BC25" s="390"/>
      <c r="BD25" s="390"/>
      <c r="BE25" s="390"/>
      <c r="BF25" s="390"/>
      <c r="BG25" s="390"/>
      <c r="BH25" s="390"/>
      <c r="BI25" s="390"/>
      <c r="BJ25" s="390"/>
      <c r="BK25" s="390"/>
      <c r="BL25" s="390"/>
      <c r="BM25" s="390"/>
      <c r="BN25" s="390"/>
      <c r="BO25" s="390"/>
      <c r="BP25" s="390"/>
      <c r="BQ25" s="390"/>
      <c r="BR25" s="390"/>
      <c r="BS25" s="390"/>
      <c r="BT25" s="390"/>
      <c r="BU25" s="390"/>
      <c r="BV25" s="390"/>
      <c r="BW25" s="390"/>
      <c r="BX25" s="390"/>
      <c r="BY25" s="390"/>
      <c r="BZ25" s="390"/>
      <c r="CA25" s="390"/>
      <c r="CB25" s="390"/>
      <c r="CC25" s="390"/>
      <c r="CD25" s="390"/>
      <c r="CE25" s="390"/>
      <c r="CF25" s="390"/>
      <c r="CG25" s="390"/>
      <c r="CH25" s="391"/>
      <c r="CI25" s="390"/>
      <c r="CJ25" s="390"/>
      <c r="CK25" s="390"/>
      <c r="CL25" s="390"/>
      <c r="CM25" s="390"/>
      <c r="CN25" s="390"/>
      <c r="CO25" s="390"/>
      <c r="CP25" s="390"/>
      <c r="CQ25" s="390"/>
      <c r="CR25" s="390"/>
      <c r="CS25" s="390"/>
      <c r="CT25" s="391"/>
      <c r="CU25" s="390"/>
      <c r="CV25" s="390"/>
      <c r="CW25" s="390"/>
      <c r="CX25" s="390"/>
      <c r="CY25" s="390"/>
      <c r="CZ25" s="390"/>
      <c r="DA25" s="390"/>
      <c r="DB25" s="390"/>
      <c r="DC25" s="390"/>
      <c r="DD25" s="390"/>
      <c r="DE25" s="390"/>
      <c r="DF25" s="391"/>
      <c r="DG25" s="390"/>
      <c r="DH25" s="390"/>
      <c r="DI25" s="390"/>
      <c r="DJ25" s="390"/>
      <c r="DK25" s="390"/>
      <c r="DL25" s="390"/>
      <c r="DM25" s="390"/>
      <c r="DN25" s="390"/>
      <c r="DO25" s="390"/>
      <c r="DP25" s="390"/>
      <c r="DQ25" s="390"/>
      <c r="DR25" s="391"/>
      <c r="DS25" s="390"/>
      <c r="DT25" s="390"/>
      <c r="DU25" s="390"/>
      <c r="DV25" s="390"/>
      <c r="DW25" s="390"/>
      <c r="DX25" s="390"/>
      <c r="DY25" s="390"/>
      <c r="DZ25" s="390"/>
      <c r="EA25" s="390"/>
      <c r="EB25" s="390"/>
      <c r="EC25" s="390"/>
      <c r="ED25" s="391"/>
      <c r="EE25" s="390"/>
      <c r="EF25" s="390"/>
      <c r="EG25" s="390"/>
      <c r="EH25" s="390"/>
      <c r="EI25" s="390"/>
      <c r="EJ25" s="390"/>
      <c r="EK25" s="390"/>
      <c r="EL25" s="390"/>
      <c r="EM25" s="390"/>
      <c r="EN25" s="390"/>
      <c r="EO25" s="390"/>
      <c r="EP25" s="391"/>
      <c r="EQ25" s="390"/>
      <c r="ER25" s="390"/>
      <c r="ES25" s="390"/>
      <c r="ET25" s="390"/>
      <c r="EU25" s="390"/>
      <c r="EV25" s="390"/>
      <c r="EW25" s="390"/>
      <c r="EX25" s="390"/>
      <c r="EY25" s="390"/>
      <c r="EZ25" s="390"/>
      <c r="FA25" s="390"/>
      <c r="FB25" s="391"/>
      <c r="FC25" s="390"/>
      <c r="FD25" s="390"/>
      <c r="FE25" s="390"/>
      <c r="FF25" s="390"/>
      <c r="FG25" s="390"/>
      <c r="FH25" s="390"/>
      <c r="FI25" s="390"/>
      <c r="FJ25" s="390"/>
      <c r="FK25" s="390"/>
      <c r="FL25" s="390"/>
      <c r="FM25" s="390"/>
    </row>
    <row r="26" customFormat="false" ht="15" hidden="false" customHeight="true" outlineLevel="0" collapsed="false">
      <c r="A26" s="401" t="s">
        <v>202</v>
      </c>
      <c r="B26" s="401"/>
      <c r="C26" s="396"/>
      <c r="D26" s="396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/>
      <c r="AI26" s="390"/>
      <c r="AJ26" s="390"/>
      <c r="AK26" s="390"/>
      <c r="AL26" s="390"/>
      <c r="AM26" s="390"/>
      <c r="AN26" s="390"/>
      <c r="AO26" s="390"/>
      <c r="AP26" s="390"/>
      <c r="AQ26" s="390"/>
      <c r="AR26" s="390"/>
      <c r="AS26" s="390"/>
      <c r="AT26" s="390"/>
      <c r="AU26" s="390"/>
      <c r="AV26" s="390"/>
      <c r="AW26" s="390"/>
      <c r="AX26" s="390"/>
      <c r="AY26" s="390"/>
      <c r="AZ26" s="390"/>
      <c r="BA26" s="390"/>
      <c r="BB26" s="390"/>
      <c r="BC26" s="390"/>
      <c r="BD26" s="390"/>
      <c r="BE26" s="390"/>
      <c r="BF26" s="390"/>
      <c r="BG26" s="390"/>
      <c r="BH26" s="390"/>
      <c r="BI26" s="390"/>
      <c r="BJ26" s="390"/>
      <c r="BK26" s="390"/>
      <c r="BL26" s="390"/>
      <c r="BM26" s="390"/>
      <c r="BN26" s="390"/>
      <c r="BO26" s="390"/>
      <c r="BP26" s="390"/>
      <c r="BQ26" s="390"/>
      <c r="BR26" s="390"/>
      <c r="BS26" s="390"/>
      <c r="BT26" s="390"/>
      <c r="BU26" s="390"/>
      <c r="BV26" s="390"/>
      <c r="BW26" s="390"/>
      <c r="BX26" s="390"/>
      <c r="BY26" s="390"/>
      <c r="BZ26" s="390"/>
      <c r="CA26" s="390"/>
      <c r="CB26" s="390"/>
      <c r="CC26" s="390"/>
      <c r="CD26" s="390"/>
      <c r="CE26" s="390"/>
      <c r="CF26" s="390"/>
      <c r="CG26" s="390"/>
      <c r="CH26" s="391"/>
      <c r="CI26" s="390"/>
      <c r="CJ26" s="390"/>
      <c r="CK26" s="390"/>
      <c r="CL26" s="390"/>
      <c r="CM26" s="390"/>
      <c r="CN26" s="390"/>
      <c r="CO26" s="390"/>
      <c r="CP26" s="390"/>
      <c r="CQ26" s="390"/>
      <c r="CR26" s="390"/>
      <c r="CS26" s="390"/>
      <c r="CT26" s="391"/>
      <c r="CU26" s="390"/>
      <c r="CV26" s="390"/>
      <c r="CW26" s="390"/>
      <c r="CX26" s="390"/>
      <c r="CY26" s="390"/>
      <c r="CZ26" s="390"/>
      <c r="DA26" s="390"/>
      <c r="DB26" s="390"/>
      <c r="DC26" s="390"/>
      <c r="DD26" s="390"/>
      <c r="DE26" s="390"/>
      <c r="DF26" s="391"/>
      <c r="DG26" s="390"/>
      <c r="DH26" s="390"/>
      <c r="DI26" s="390"/>
      <c r="DJ26" s="390"/>
      <c r="DK26" s="390"/>
      <c r="DL26" s="390"/>
      <c r="DM26" s="390"/>
      <c r="DN26" s="390"/>
      <c r="DO26" s="390"/>
      <c r="DP26" s="390"/>
      <c r="DQ26" s="390"/>
      <c r="DR26" s="391"/>
      <c r="DS26" s="390"/>
      <c r="DT26" s="390"/>
      <c r="DU26" s="390"/>
      <c r="DV26" s="390"/>
      <c r="DW26" s="390"/>
      <c r="DX26" s="390"/>
      <c r="DY26" s="390"/>
      <c r="DZ26" s="390"/>
      <c r="EA26" s="390"/>
      <c r="EB26" s="390"/>
      <c r="EC26" s="390"/>
      <c r="ED26" s="391"/>
      <c r="EE26" s="390"/>
      <c r="EF26" s="390"/>
      <c r="EG26" s="390"/>
      <c r="EH26" s="390"/>
      <c r="EI26" s="390"/>
      <c r="EJ26" s="390"/>
      <c r="EK26" s="390"/>
      <c r="EL26" s="390"/>
      <c r="EM26" s="390"/>
      <c r="EN26" s="390"/>
      <c r="EO26" s="390"/>
      <c r="EP26" s="391"/>
      <c r="EQ26" s="390"/>
      <c r="ER26" s="390"/>
      <c r="ES26" s="390"/>
      <c r="ET26" s="390"/>
      <c r="EU26" s="390"/>
      <c r="EV26" s="390"/>
      <c r="EW26" s="390"/>
      <c r="EX26" s="390"/>
      <c r="EY26" s="390"/>
      <c r="EZ26" s="390"/>
      <c r="FA26" s="390"/>
      <c r="FB26" s="391"/>
      <c r="FC26" s="390"/>
      <c r="FD26" s="390"/>
      <c r="FE26" s="390"/>
      <c r="FF26" s="390"/>
      <c r="FG26" s="390"/>
      <c r="FH26" s="390"/>
      <c r="FI26" s="390"/>
      <c r="FJ26" s="390"/>
      <c r="FK26" s="390"/>
      <c r="FL26" s="390"/>
      <c r="FM26" s="390"/>
    </row>
    <row r="27" customFormat="false" ht="15" hidden="false" customHeight="true" outlineLevel="0" collapsed="false">
      <c r="A27" s="396"/>
      <c r="B27" s="396"/>
      <c r="C27" s="396"/>
      <c r="D27" s="396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  <c r="AU27" s="390"/>
      <c r="AV27" s="390"/>
      <c r="AW27" s="390"/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390"/>
      <c r="BI27" s="390"/>
      <c r="BJ27" s="390"/>
      <c r="BK27" s="390"/>
      <c r="BL27" s="390"/>
      <c r="BM27" s="390"/>
      <c r="BN27" s="390"/>
      <c r="BO27" s="390"/>
      <c r="BP27" s="390"/>
      <c r="BQ27" s="390"/>
      <c r="BR27" s="390"/>
      <c r="BS27" s="390"/>
      <c r="BT27" s="390"/>
      <c r="BU27" s="390"/>
      <c r="BV27" s="390"/>
      <c r="BW27" s="390"/>
      <c r="BX27" s="390"/>
      <c r="BY27" s="390"/>
      <c r="BZ27" s="390"/>
      <c r="CA27" s="390"/>
      <c r="CB27" s="390"/>
      <c r="CC27" s="390"/>
      <c r="CD27" s="390"/>
      <c r="CE27" s="390"/>
      <c r="CF27" s="390"/>
      <c r="CG27" s="390"/>
      <c r="CH27" s="391"/>
      <c r="CI27" s="390"/>
      <c r="CJ27" s="390"/>
      <c r="CK27" s="390"/>
      <c r="CL27" s="390"/>
      <c r="CM27" s="390"/>
      <c r="CN27" s="390"/>
      <c r="CO27" s="390"/>
      <c r="CP27" s="390"/>
      <c r="CQ27" s="390"/>
      <c r="CR27" s="390"/>
      <c r="CS27" s="390"/>
      <c r="CT27" s="391"/>
      <c r="CU27" s="390"/>
      <c r="CV27" s="390"/>
      <c r="CW27" s="390"/>
      <c r="CX27" s="390"/>
      <c r="CY27" s="390"/>
      <c r="CZ27" s="390"/>
      <c r="DA27" s="390"/>
      <c r="DB27" s="390"/>
      <c r="DC27" s="390"/>
      <c r="DD27" s="390"/>
      <c r="DE27" s="390"/>
      <c r="DF27" s="391"/>
      <c r="DG27" s="390"/>
      <c r="DH27" s="390"/>
      <c r="DI27" s="390"/>
      <c r="DJ27" s="390"/>
      <c r="DK27" s="390"/>
      <c r="DL27" s="390"/>
      <c r="DM27" s="390"/>
      <c r="DN27" s="390"/>
      <c r="DO27" s="390"/>
      <c r="DP27" s="390"/>
      <c r="DQ27" s="390"/>
      <c r="DR27" s="391"/>
      <c r="DS27" s="390"/>
      <c r="DT27" s="390"/>
      <c r="DU27" s="390"/>
      <c r="DV27" s="390"/>
      <c r="DW27" s="390"/>
      <c r="DX27" s="390"/>
      <c r="DY27" s="390"/>
      <c r="DZ27" s="390"/>
      <c r="EA27" s="390"/>
      <c r="EB27" s="390"/>
      <c r="EC27" s="390"/>
      <c r="ED27" s="391"/>
      <c r="EE27" s="390"/>
      <c r="EF27" s="390"/>
      <c r="EG27" s="390"/>
      <c r="EH27" s="390"/>
      <c r="EI27" s="390"/>
      <c r="EJ27" s="390"/>
      <c r="EK27" s="390"/>
      <c r="EL27" s="390"/>
      <c r="EM27" s="390"/>
      <c r="EN27" s="390"/>
      <c r="EO27" s="390"/>
      <c r="EP27" s="391"/>
      <c r="EQ27" s="390"/>
      <c r="ER27" s="390"/>
      <c r="ES27" s="390"/>
      <c r="ET27" s="390"/>
      <c r="EU27" s="390"/>
      <c r="EV27" s="390"/>
      <c r="EW27" s="390"/>
      <c r="EX27" s="390"/>
      <c r="EY27" s="390"/>
      <c r="EZ27" s="390"/>
      <c r="FA27" s="390"/>
      <c r="FB27" s="391"/>
      <c r="FC27" s="390"/>
      <c r="FD27" s="390"/>
      <c r="FE27" s="390"/>
      <c r="FF27" s="390"/>
      <c r="FG27" s="390"/>
      <c r="FH27" s="390"/>
      <c r="FI27" s="390"/>
      <c r="FJ27" s="390"/>
      <c r="FK27" s="390"/>
      <c r="FL27" s="390"/>
      <c r="FM27" s="390"/>
    </row>
    <row r="28" customFormat="false" ht="15" hidden="false" customHeight="true" outlineLevel="0" collapsed="false">
      <c r="A28" s="396"/>
      <c r="B28" s="396"/>
      <c r="C28" s="396"/>
      <c r="D28" s="396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  <c r="AO28" s="390"/>
      <c r="AP28" s="390"/>
      <c r="AQ28" s="390"/>
      <c r="AR28" s="390"/>
      <c r="AS28" s="390"/>
      <c r="AT28" s="390"/>
      <c r="AU28" s="390"/>
      <c r="AV28" s="390"/>
      <c r="AW28" s="390"/>
      <c r="AX28" s="390"/>
      <c r="AY28" s="390"/>
      <c r="AZ28" s="390"/>
      <c r="BA28" s="390"/>
      <c r="BB28" s="390"/>
      <c r="BC28" s="390"/>
      <c r="BD28" s="390"/>
      <c r="BE28" s="390"/>
      <c r="BF28" s="390"/>
      <c r="BG28" s="390"/>
      <c r="BH28" s="390"/>
      <c r="BI28" s="390"/>
      <c r="BJ28" s="390"/>
      <c r="BK28" s="390"/>
      <c r="BL28" s="390"/>
      <c r="BM28" s="390"/>
      <c r="BN28" s="390"/>
      <c r="BO28" s="390"/>
      <c r="BP28" s="390"/>
      <c r="BQ28" s="390"/>
      <c r="BR28" s="390"/>
      <c r="BS28" s="390"/>
      <c r="BT28" s="390"/>
      <c r="BU28" s="390"/>
      <c r="BV28" s="390"/>
      <c r="BW28" s="390"/>
      <c r="BX28" s="390"/>
      <c r="BY28" s="390"/>
      <c r="BZ28" s="390"/>
      <c r="CA28" s="390"/>
      <c r="CB28" s="390"/>
      <c r="CC28" s="390"/>
      <c r="CD28" s="390"/>
      <c r="CE28" s="390"/>
      <c r="CF28" s="390"/>
      <c r="CG28" s="390"/>
      <c r="CH28" s="391"/>
      <c r="CI28" s="390"/>
      <c r="CJ28" s="390"/>
      <c r="CK28" s="390"/>
      <c r="CL28" s="390"/>
      <c r="CM28" s="390"/>
      <c r="CN28" s="390"/>
      <c r="CO28" s="390"/>
      <c r="CP28" s="390"/>
      <c r="CQ28" s="390"/>
      <c r="CR28" s="390"/>
      <c r="CS28" s="390"/>
      <c r="CT28" s="391"/>
      <c r="CU28" s="390"/>
      <c r="CV28" s="390"/>
      <c r="CW28" s="390"/>
      <c r="CX28" s="390"/>
      <c r="CY28" s="390"/>
      <c r="CZ28" s="390"/>
      <c r="DA28" s="390"/>
      <c r="DB28" s="390"/>
      <c r="DC28" s="390"/>
      <c r="DD28" s="390"/>
      <c r="DE28" s="390"/>
      <c r="DF28" s="391"/>
      <c r="DG28" s="390"/>
      <c r="DH28" s="390"/>
      <c r="DI28" s="390"/>
      <c r="DJ28" s="390"/>
      <c r="DK28" s="390"/>
      <c r="DL28" s="390"/>
      <c r="DM28" s="390"/>
      <c r="DN28" s="390"/>
      <c r="DO28" s="390"/>
      <c r="DP28" s="390"/>
      <c r="DQ28" s="390"/>
      <c r="DR28" s="391"/>
      <c r="DS28" s="390"/>
      <c r="DT28" s="390"/>
      <c r="DU28" s="390"/>
      <c r="DV28" s="390"/>
      <c r="DW28" s="390"/>
      <c r="DX28" s="390"/>
      <c r="DY28" s="390"/>
      <c r="DZ28" s="390"/>
      <c r="EA28" s="390"/>
      <c r="EB28" s="390"/>
      <c r="EC28" s="390"/>
      <c r="ED28" s="391"/>
      <c r="EE28" s="390"/>
      <c r="EF28" s="390"/>
      <c r="EG28" s="390"/>
      <c r="EH28" s="390"/>
      <c r="EI28" s="390"/>
      <c r="EJ28" s="390"/>
      <c r="EK28" s="390"/>
      <c r="EL28" s="390"/>
      <c r="EM28" s="390"/>
      <c r="EN28" s="390"/>
      <c r="EO28" s="390"/>
      <c r="EP28" s="391"/>
      <c r="EQ28" s="390"/>
      <c r="ER28" s="390"/>
      <c r="ES28" s="390"/>
      <c r="ET28" s="390"/>
      <c r="EU28" s="390"/>
      <c r="EV28" s="390"/>
      <c r="EW28" s="390"/>
      <c r="EX28" s="390"/>
      <c r="EY28" s="390"/>
      <c r="EZ28" s="390"/>
      <c r="FA28" s="390"/>
      <c r="FB28" s="391"/>
      <c r="FC28" s="390"/>
      <c r="FD28" s="390"/>
      <c r="FE28" s="390"/>
      <c r="FF28" s="390"/>
      <c r="FG28" s="390"/>
      <c r="FH28" s="390"/>
      <c r="FI28" s="390"/>
      <c r="FJ28" s="390"/>
      <c r="FK28" s="390"/>
      <c r="FL28" s="390"/>
      <c r="FM28" s="390"/>
    </row>
    <row r="29" customFormat="false" ht="15" hidden="false" customHeight="true" outlineLevel="0" collapsed="false">
      <c r="A29" s="396"/>
      <c r="B29" s="396"/>
      <c r="C29" s="396"/>
      <c r="D29" s="396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  <c r="AN29" s="390"/>
      <c r="AO29" s="390"/>
      <c r="AP29" s="390"/>
      <c r="AQ29" s="390"/>
      <c r="AR29" s="390"/>
      <c r="AS29" s="390"/>
      <c r="AT29" s="390"/>
      <c r="AU29" s="390"/>
      <c r="AV29" s="390"/>
      <c r="AW29" s="390"/>
      <c r="AX29" s="390"/>
      <c r="AY29" s="390"/>
      <c r="AZ29" s="390"/>
      <c r="BA29" s="390"/>
      <c r="BB29" s="390"/>
      <c r="BC29" s="390"/>
      <c r="BD29" s="390"/>
      <c r="BE29" s="390"/>
      <c r="BF29" s="390"/>
      <c r="BG29" s="390"/>
      <c r="BH29" s="390"/>
      <c r="BI29" s="390"/>
      <c r="BJ29" s="390"/>
      <c r="BK29" s="390"/>
      <c r="BL29" s="390"/>
      <c r="BM29" s="390"/>
      <c r="BN29" s="390"/>
      <c r="BO29" s="390"/>
      <c r="BP29" s="390"/>
      <c r="BQ29" s="390"/>
      <c r="BR29" s="390"/>
      <c r="BS29" s="390"/>
      <c r="BT29" s="390"/>
      <c r="BU29" s="390"/>
      <c r="BV29" s="390"/>
      <c r="BW29" s="390"/>
      <c r="BX29" s="390"/>
      <c r="BY29" s="390"/>
      <c r="BZ29" s="390"/>
      <c r="CA29" s="390"/>
      <c r="CB29" s="390"/>
      <c r="CC29" s="390"/>
      <c r="CD29" s="390"/>
      <c r="CE29" s="390"/>
      <c r="CF29" s="390"/>
      <c r="CG29" s="390"/>
      <c r="CH29" s="391"/>
      <c r="CI29" s="390"/>
      <c r="CJ29" s="390"/>
      <c r="CK29" s="390"/>
      <c r="CL29" s="390"/>
      <c r="CM29" s="390"/>
      <c r="CN29" s="390"/>
      <c r="CO29" s="390"/>
      <c r="CP29" s="390"/>
      <c r="CQ29" s="390"/>
      <c r="CR29" s="390"/>
      <c r="CS29" s="390"/>
      <c r="CT29" s="391"/>
      <c r="CU29" s="390"/>
      <c r="CV29" s="390"/>
      <c r="CW29" s="390"/>
      <c r="CX29" s="390"/>
      <c r="CY29" s="390"/>
      <c r="CZ29" s="390"/>
      <c r="DA29" s="390"/>
      <c r="DB29" s="390"/>
      <c r="DC29" s="390"/>
      <c r="DD29" s="390"/>
      <c r="DE29" s="390"/>
      <c r="DF29" s="391"/>
      <c r="DG29" s="390"/>
      <c r="DH29" s="390"/>
      <c r="DI29" s="390"/>
      <c r="DJ29" s="390"/>
      <c r="DK29" s="390"/>
      <c r="DL29" s="390"/>
      <c r="DM29" s="390"/>
      <c r="DN29" s="390"/>
      <c r="DO29" s="390"/>
      <c r="DP29" s="390"/>
      <c r="DQ29" s="390"/>
      <c r="DR29" s="391"/>
      <c r="DS29" s="390"/>
      <c r="DT29" s="390"/>
      <c r="DU29" s="390"/>
      <c r="DV29" s="390"/>
      <c r="DW29" s="390"/>
      <c r="DX29" s="390"/>
      <c r="DY29" s="390"/>
      <c r="DZ29" s="390"/>
      <c r="EA29" s="390"/>
      <c r="EB29" s="390"/>
      <c r="EC29" s="390"/>
      <c r="ED29" s="391"/>
      <c r="EE29" s="390"/>
      <c r="EF29" s="390"/>
      <c r="EG29" s="390"/>
      <c r="EH29" s="390"/>
      <c r="EI29" s="390"/>
      <c r="EJ29" s="390"/>
      <c r="EK29" s="390"/>
      <c r="EL29" s="390"/>
      <c r="EM29" s="390"/>
      <c r="EN29" s="390"/>
      <c r="EO29" s="390"/>
      <c r="EP29" s="391"/>
      <c r="EQ29" s="390"/>
      <c r="ER29" s="390"/>
      <c r="ES29" s="390"/>
      <c r="ET29" s="390"/>
      <c r="EU29" s="390"/>
      <c r="EV29" s="390"/>
      <c r="EW29" s="390"/>
      <c r="EX29" s="390"/>
      <c r="EY29" s="390"/>
      <c r="EZ29" s="390"/>
      <c r="FA29" s="390"/>
      <c r="FB29" s="391"/>
      <c r="FC29" s="390"/>
      <c r="FD29" s="390"/>
      <c r="FE29" s="390"/>
      <c r="FF29" s="390"/>
      <c r="FG29" s="390"/>
      <c r="FH29" s="390"/>
      <c r="FI29" s="390"/>
      <c r="FJ29" s="390"/>
      <c r="FK29" s="390"/>
      <c r="FL29" s="390"/>
      <c r="FM29" s="390"/>
    </row>
    <row r="30" customFormat="false" ht="15" hidden="false" customHeight="true" outlineLevel="0" collapsed="false">
      <c r="A30" s="396"/>
      <c r="B30" s="396"/>
      <c r="C30" s="396"/>
      <c r="D30" s="396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0"/>
      <c r="AN30" s="390"/>
      <c r="AO30" s="390"/>
      <c r="AP30" s="390"/>
      <c r="AQ30" s="390"/>
      <c r="AR30" s="390"/>
      <c r="AS30" s="390"/>
      <c r="AT30" s="390"/>
      <c r="AU30" s="390"/>
      <c r="AV30" s="390"/>
      <c r="AW30" s="390"/>
      <c r="AX30" s="390"/>
      <c r="AY30" s="390"/>
      <c r="AZ30" s="390"/>
      <c r="BA30" s="390"/>
      <c r="BB30" s="390"/>
      <c r="BC30" s="390"/>
      <c r="BD30" s="390"/>
      <c r="BE30" s="390"/>
      <c r="BF30" s="390"/>
      <c r="BG30" s="390"/>
      <c r="BH30" s="390"/>
      <c r="BI30" s="390"/>
      <c r="BJ30" s="390"/>
      <c r="BK30" s="390"/>
      <c r="BL30" s="390"/>
      <c r="BM30" s="390"/>
      <c r="BN30" s="390"/>
      <c r="BO30" s="390"/>
      <c r="BP30" s="390"/>
      <c r="BQ30" s="390"/>
      <c r="BR30" s="390"/>
      <c r="BS30" s="390"/>
      <c r="BT30" s="390"/>
      <c r="BU30" s="390"/>
      <c r="BV30" s="390"/>
      <c r="BW30" s="390"/>
      <c r="BX30" s="390"/>
      <c r="BY30" s="390"/>
      <c r="BZ30" s="390"/>
      <c r="CA30" s="390"/>
      <c r="CB30" s="390"/>
      <c r="CC30" s="390"/>
      <c r="CD30" s="390"/>
      <c r="CE30" s="390"/>
      <c r="CF30" s="390"/>
      <c r="CG30" s="390"/>
      <c r="CH30" s="391"/>
      <c r="CI30" s="390"/>
      <c r="CJ30" s="390"/>
      <c r="CK30" s="390"/>
      <c r="CL30" s="390"/>
      <c r="CM30" s="390"/>
      <c r="CN30" s="390"/>
      <c r="CO30" s="390"/>
      <c r="CP30" s="390"/>
      <c r="CQ30" s="390"/>
      <c r="CR30" s="390"/>
      <c r="CS30" s="390"/>
      <c r="CT30" s="391"/>
      <c r="CU30" s="390"/>
      <c r="CV30" s="390"/>
      <c r="CW30" s="390"/>
      <c r="CX30" s="390"/>
      <c r="CY30" s="390"/>
      <c r="CZ30" s="390"/>
      <c r="DA30" s="390"/>
      <c r="DB30" s="390"/>
      <c r="DC30" s="390"/>
      <c r="DD30" s="390"/>
      <c r="DE30" s="390"/>
      <c r="DF30" s="391"/>
      <c r="DG30" s="390"/>
      <c r="DH30" s="390"/>
      <c r="DI30" s="390"/>
      <c r="DJ30" s="390"/>
      <c r="DK30" s="390"/>
      <c r="DL30" s="390"/>
      <c r="DM30" s="390"/>
      <c r="DN30" s="390"/>
      <c r="DO30" s="390"/>
      <c r="DP30" s="390"/>
      <c r="DQ30" s="390"/>
      <c r="DR30" s="391"/>
      <c r="DS30" s="390"/>
      <c r="DT30" s="390"/>
      <c r="DU30" s="390"/>
      <c r="DV30" s="390"/>
      <c r="DW30" s="390"/>
      <c r="DX30" s="390"/>
      <c r="DY30" s="390"/>
      <c r="DZ30" s="390"/>
      <c r="EA30" s="390"/>
      <c r="EB30" s="390"/>
      <c r="EC30" s="390"/>
      <c r="ED30" s="391"/>
      <c r="EE30" s="390"/>
      <c r="EF30" s="390"/>
      <c r="EG30" s="390"/>
      <c r="EH30" s="390"/>
      <c r="EI30" s="390"/>
      <c r="EJ30" s="390"/>
      <c r="EK30" s="390"/>
      <c r="EL30" s="390"/>
      <c r="EM30" s="390"/>
      <c r="EN30" s="390"/>
      <c r="EO30" s="390"/>
      <c r="EP30" s="391"/>
      <c r="EQ30" s="390"/>
      <c r="ER30" s="390"/>
      <c r="ES30" s="390"/>
      <c r="ET30" s="390"/>
      <c r="EU30" s="390"/>
      <c r="EV30" s="390"/>
      <c r="EW30" s="390"/>
      <c r="EX30" s="390"/>
      <c r="EY30" s="390"/>
      <c r="EZ30" s="390"/>
      <c r="FA30" s="390"/>
      <c r="FB30" s="391"/>
      <c r="FC30" s="390"/>
      <c r="FD30" s="390"/>
      <c r="FE30" s="390"/>
      <c r="FF30" s="390"/>
      <c r="FG30" s="390"/>
      <c r="FH30" s="390"/>
      <c r="FI30" s="390"/>
      <c r="FJ30" s="390"/>
      <c r="FK30" s="390"/>
      <c r="FL30" s="390"/>
      <c r="FM30" s="390"/>
    </row>
  </sheetData>
  <mergeCells count="365">
    <mergeCell ref="A1:B1"/>
    <mergeCell ref="C1:M1"/>
    <mergeCell ref="O1:Y1"/>
    <mergeCell ref="AA1:AK1"/>
    <mergeCell ref="AM1:AW1"/>
    <mergeCell ref="AY1:BI1"/>
    <mergeCell ref="BK1:BU1"/>
    <mergeCell ref="BW1:CG1"/>
    <mergeCell ref="CI1:CS1"/>
    <mergeCell ref="CU1:DE1"/>
    <mergeCell ref="DG1:DQ1"/>
    <mergeCell ref="DS1:EC1"/>
    <mergeCell ref="EE1:EO1"/>
    <mergeCell ref="EQ1:FA1"/>
    <mergeCell ref="FC1:FM1"/>
    <mergeCell ref="A2:B3"/>
    <mergeCell ref="D2:H2"/>
    <mergeCell ref="J2:M2"/>
    <mergeCell ref="P2:T2"/>
    <mergeCell ref="V2:Y2"/>
    <mergeCell ref="AB2:AF2"/>
    <mergeCell ref="AH2:AK2"/>
    <mergeCell ref="AN2:AR2"/>
    <mergeCell ref="AT2:AW2"/>
    <mergeCell ref="AZ2:BD2"/>
    <mergeCell ref="BF2:BI2"/>
    <mergeCell ref="BL2:BP2"/>
    <mergeCell ref="BR2:BU2"/>
    <mergeCell ref="BX2:CB2"/>
    <mergeCell ref="CD2:CG2"/>
    <mergeCell ref="CJ2:CN2"/>
    <mergeCell ref="CP2:CS2"/>
    <mergeCell ref="CV2:CZ2"/>
    <mergeCell ref="DB2:DE2"/>
    <mergeCell ref="DH2:DL2"/>
    <mergeCell ref="DN2:DQ2"/>
    <mergeCell ref="DT2:DX2"/>
    <mergeCell ref="DZ2:EC2"/>
    <mergeCell ref="EF2:EJ2"/>
    <mergeCell ref="EL2:EO2"/>
    <mergeCell ref="ER2:EV2"/>
    <mergeCell ref="EX2:FA2"/>
    <mergeCell ref="FD2:FH2"/>
    <mergeCell ref="FJ2:FM2"/>
    <mergeCell ref="C3:C4"/>
    <mergeCell ref="D3:D4"/>
    <mergeCell ref="E3:E4"/>
    <mergeCell ref="F3:F4"/>
    <mergeCell ref="G3:G4"/>
    <mergeCell ref="I3:I4"/>
    <mergeCell ref="J3:J4"/>
    <mergeCell ref="K3:K4"/>
    <mergeCell ref="L3:L4"/>
    <mergeCell ref="M3:M4"/>
    <mergeCell ref="O3:O4"/>
    <mergeCell ref="P3:P4"/>
    <mergeCell ref="Q3:Q4"/>
    <mergeCell ref="R3:R4"/>
    <mergeCell ref="S3:S4"/>
    <mergeCell ref="U3:U4"/>
    <mergeCell ref="V3:V4"/>
    <mergeCell ref="W3:W4"/>
    <mergeCell ref="X3:X4"/>
    <mergeCell ref="Y3:Y4"/>
    <mergeCell ref="AA3:AA4"/>
    <mergeCell ref="AB3:AB4"/>
    <mergeCell ref="AC3:AC4"/>
    <mergeCell ref="AD3:AD4"/>
    <mergeCell ref="AE3:AE4"/>
    <mergeCell ref="AG3:AG4"/>
    <mergeCell ref="AH3:AH4"/>
    <mergeCell ref="AI3:AI4"/>
    <mergeCell ref="AJ3:AJ4"/>
    <mergeCell ref="AK3:AK4"/>
    <mergeCell ref="AM3:AM4"/>
    <mergeCell ref="AN3:AN4"/>
    <mergeCell ref="AO3:AO4"/>
    <mergeCell ref="AP3:AP4"/>
    <mergeCell ref="AQ3:AQ4"/>
    <mergeCell ref="AS3:AS4"/>
    <mergeCell ref="AT3:AT4"/>
    <mergeCell ref="AU3:AU4"/>
    <mergeCell ref="AV3:AV4"/>
    <mergeCell ref="AW3:AW4"/>
    <mergeCell ref="AY3:AY4"/>
    <mergeCell ref="AZ3:AZ4"/>
    <mergeCell ref="BA3:BA4"/>
    <mergeCell ref="BB3:BB4"/>
    <mergeCell ref="BC3:BC4"/>
    <mergeCell ref="BE3:BE4"/>
    <mergeCell ref="BF3:BF4"/>
    <mergeCell ref="BG3:BG4"/>
    <mergeCell ref="BH3:BH4"/>
    <mergeCell ref="BI3:BI4"/>
    <mergeCell ref="BK3:BK4"/>
    <mergeCell ref="BL3:BL4"/>
    <mergeCell ref="BM3:BM4"/>
    <mergeCell ref="BN3:BN4"/>
    <mergeCell ref="BO3:BO4"/>
    <mergeCell ref="BQ3:BQ4"/>
    <mergeCell ref="BR3:BR4"/>
    <mergeCell ref="BS3:BS4"/>
    <mergeCell ref="BT3:BT4"/>
    <mergeCell ref="BU3:BU4"/>
    <mergeCell ref="BW3:BW4"/>
    <mergeCell ref="BX3:BX4"/>
    <mergeCell ref="BY3:BY4"/>
    <mergeCell ref="BZ3:BZ4"/>
    <mergeCell ref="CA3:CA4"/>
    <mergeCell ref="CC3:CC4"/>
    <mergeCell ref="CD3:CD4"/>
    <mergeCell ref="CE3:CE4"/>
    <mergeCell ref="CF3:CF4"/>
    <mergeCell ref="CG3:CG4"/>
    <mergeCell ref="CI3:CI4"/>
    <mergeCell ref="CJ3:CJ4"/>
    <mergeCell ref="CK3:CK4"/>
    <mergeCell ref="CL3:CL4"/>
    <mergeCell ref="CM3:CM4"/>
    <mergeCell ref="CO3:CO4"/>
    <mergeCell ref="CP3:CP4"/>
    <mergeCell ref="CQ3:CQ4"/>
    <mergeCell ref="CR3:CR4"/>
    <mergeCell ref="CS3:CS4"/>
    <mergeCell ref="CU3:CU4"/>
    <mergeCell ref="CV3:CV4"/>
    <mergeCell ref="CW3:CW4"/>
    <mergeCell ref="CX3:CX4"/>
    <mergeCell ref="CY3:CY4"/>
    <mergeCell ref="DA3:DA4"/>
    <mergeCell ref="DB3:DB4"/>
    <mergeCell ref="DC3:DC4"/>
    <mergeCell ref="DD3:DD4"/>
    <mergeCell ref="DE3:DE4"/>
    <mergeCell ref="DG3:DG4"/>
    <mergeCell ref="DH3:DH4"/>
    <mergeCell ref="DI3:DI4"/>
    <mergeCell ref="DJ3:DJ4"/>
    <mergeCell ref="DK3:DK4"/>
    <mergeCell ref="DM3:DM4"/>
    <mergeCell ref="DN3:DN4"/>
    <mergeCell ref="DO3:DO4"/>
    <mergeCell ref="DP3:DP4"/>
    <mergeCell ref="DQ3:DQ4"/>
    <mergeCell ref="DS3:DS4"/>
    <mergeCell ref="DT3:DT4"/>
    <mergeCell ref="DU3:DU4"/>
    <mergeCell ref="DV3:DV4"/>
    <mergeCell ref="DW3:DW4"/>
    <mergeCell ref="DY3:DY4"/>
    <mergeCell ref="DZ3:DZ4"/>
    <mergeCell ref="EA3:EA4"/>
    <mergeCell ref="EB3:EB4"/>
    <mergeCell ref="EC3:EC4"/>
    <mergeCell ref="EE3:EE4"/>
    <mergeCell ref="EF3:EF4"/>
    <mergeCell ref="EG3:EG4"/>
    <mergeCell ref="EH3:EH4"/>
    <mergeCell ref="EI3:EI4"/>
    <mergeCell ref="EK3:EK4"/>
    <mergeCell ref="EL3:EL4"/>
    <mergeCell ref="EM3:EM4"/>
    <mergeCell ref="EN3:EN4"/>
    <mergeCell ref="EO3:EO4"/>
    <mergeCell ref="EQ3:EQ4"/>
    <mergeCell ref="ER3:ER4"/>
    <mergeCell ref="ES3:ES4"/>
    <mergeCell ref="ET3:ET4"/>
    <mergeCell ref="EU3:EU4"/>
    <mergeCell ref="EW3:EW4"/>
    <mergeCell ref="EX3:EX4"/>
    <mergeCell ref="EY3:EY4"/>
    <mergeCell ref="EZ3:EZ4"/>
    <mergeCell ref="FA3:FA4"/>
    <mergeCell ref="FC3:FC4"/>
    <mergeCell ref="FD3:FD4"/>
    <mergeCell ref="FE3:FE4"/>
    <mergeCell ref="FF3:FF4"/>
    <mergeCell ref="FG3:FG4"/>
    <mergeCell ref="FI3:FI4"/>
    <mergeCell ref="FJ3:FJ4"/>
    <mergeCell ref="FK3:FK4"/>
    <mergeCell ref="FL3:FL4"/>
    <mergeCell ref="FM3:FM4"/>
    <mergeCell ref="A4:B4"/>
    <mergeCell ref="A5:B6"/>
    <mergeCell ref="E6:F6"/>
    <mergeCell ref="K6:L6"/>
    <mergeCell ref="Q6:R6"/>
    <mergeCell ref="W6:X6"/>
    <mergeCell ref="AC6:AD6"/>
    <mergeCell ref="AI6:AJ6"/>
    <mergeCell ref="AO6:AP6"/>
    <mergeCell ref="AU6:AV6"/>
    <mergeCell ref="BA6:BB6"/>
    <mergeCell ref="BG6:BH6"/>
    <mergeCell ref="BM6:BN6"/>
    <mergeCell ref="BS6:BT6"/>
    <mergeCell ref="BY6:BZ6"/>
    <mergeCell ref="CE6:CF6"/>
    <mergeCell ref="CK6:CL6"/>
    <mergeCell ref="CQ6:CR6"/>
    <mergeCell ref="CW6:CX6"/>
    <mergeCell ref="DC6:DD6"/>
    <mergeCell ref="DI6:DJ6"/>
    <mergeCell ref="DO6:DP6"/>
    <mergeCell ref="DU6:DV6"/>
    <mergeCell ref="EA6:EB6"/>
    <mergeCell ref="EG6:EH6"/>
    <mergeCell ref="EM6:EN6"/>
    <mergeCell ref="A7:B7"/>
    <mergeCell ref="C7:G7"/>
    <mergeCell ref="I7:M7"/>
    <mergeCell ref="O7:S7"/>
    <mergeCell ref="U7:Y7"/>
    <mergeCell ref="AA7:AE7"/>
    <mergeCell ref="AG7:AK7"/>
    <mergeCell ref="AM7:AQ7"/>
    <mergeCell ref="AS7:AW7"/>
    <mergeCell ref="AY7:BC7"/>
    <mergeCell ref="BE7:BI7"/>
    <mergeCell ref="BK7:BO7"/>
    <mergeCell ref="BQ7:BU7"/>
    <mergeCell ref="BW7:CA7"/>
    <mergeCell ref="CC7:CG7"/>
    <mergeCell ref="CI7:CM7"/>
    <mergeCell ref="CO7:CS7"/>
    <mergeCell ref="CU7:CY7"/>
    <mergeCell ref="DA7:DE7"/>
    <mergeCell ref="DG7:DK7"/>
    <mergeCell ref="DM7:DQ7"/>
    <mergeCell ref="DS7:DW7"/>
    <mergeCell ref="DY7:EC7"/>
    <mergeCell ref="EE7:EI7"/>
    <mergeCell ref="EK7:EO7"/>
    <mergeCell ref="EQ7:EU7"/>
    <mergeCell ref="EW7:FA7"/>
    <mergeCell ref="FC7:FG7"/>
    <mergeCell ref="FI7:FM7"/>
    <mergeCell ref="A8:B8"/>
    <mergeCell ref="C8:G8"/>
    <mergeCell ref="I8:M8"/>
    <mergeCell ref="O8:S8"/>
    <mergeCell ref="U8:Y8"/>
    <mergeCell ref="AA8:AE8"/>
    <mergeCell ref="AG8:AK8"/>
    <mergeCell ref="AM8:AQ8"/>
    <mergeCell ref="AS8:AW8"/>
    <mergeCell ref="AY8:BC8"/>
    <mergeCell ref="BE8:BI8"/>
    <mergeCell ref="BK8:BO8"/>
    <mergeCell ref="BQ8:BU8"/>
    <mergeCell ref="BW8:CA8"/>
    <mergeCell ref="CC8:CG8"/>
    <mergeCell ref="CI8:CM8"/>
    <mergeCell ref="CO8:CS8"/>
    <mergeCell ref="CU8:CY8"/>
    <mergeCell ref="DA8:DE8"/>
    <mergeCell ref="DG8:DK8"/>
    <mergeCell ref="DM8:DQ8"/>
    <mergeCell ref="DS8:DW8"/>
    <mergeCell ref="DY8:EC8"/>
    <mergeCell ref="EE8:EI8"/>
    <mergeCell ref="EK8:EO8"/>
    <mergeCell ref="EQ8:EU8"/>
    <mergeCell ref="EW8:FA8"/>
    <mergeCell ref="FC8:FG8"/>
    <mergeCell ref="FI8:FM8"/>
    <mergeCell ref="A9:B9"/>
    <mergeCell ref="C9:G9"/>
    <mergeCell ref="I9:M9"/>
    <mergeCell ref="O9:S9"/>
    <mergeCell ref="U9:Y9"/>
    <mergeCell ref="AA9:AE9"/>
    <mergeCell ref="AG9:AK9"/>
    <mergeCell ref="AM9:AQ9"/>
    <mergeCell ref="AS9:AW9"/>
    <mergeCell ref="AY9:BC9"/>
    <mergeCell ref="BE9:BI9"/>
    <mergeCell ref="BK9:BO9"/>
    <mergeCell ref="BQ9:BU9"/>
    <mergeCell ref="BW9:CA9"/>
    <mergeCell ref="CC9:CG9"/>
    <mergeCell ref="CI9:CM9"/>
    <mergeCell ref="CO9:CS9"/>
    <mergeCell ref="CU9:CY9"/>
    <mergeCell ref="DA9:DE9"/>
    <mergeCell ref="DG9:DK9"/>
    <mergeCell ref="DM9:DQ9"/>
    <mergeCell ref="DS9:DW9"/>
    <mergeCell ref="DY9:EC9"/>
    <mergeCell ref="EE9:EI9"/>
    <mergeCell ref="EK9:EO9"/>
    <mergeCell ref="EQ9:EU9"/>
    <mergeCell ref="EW9:FA9"/>
    <mergeCell ref="FC9:FG9"/>
    <mergeCell ref="FI9:FM9"/>
    <mergeCell ref="A10:B10"/>
    <mergeCell ref="A11:B11"/>
    <mergeCell ref="C11:G11"/>
    <mergeCell ref="I11:M11"/>
    <mergeCell ref="O11:S11"/>
    <mergeCell ref="U11:Y11"/>
    <mergeCell ref="AA11:AE11"/>
    <mergeCell ref="AG11:AK11"/>
    <mergeCell ref="AM11:AQ11"/>
    <mergeCell ref="AS11:AW11"/>
    <mergeCell ref="AY11:BC11"/>
    <mergeCell ref="BE11:BI11"/>
    <mergeCell ref="BK11:BO11"/>
    <mergeCell ref="BQ11:BU11"/>
    <mergeCell ref="BW11:CA11"/>
    <mergeCell ref="CC11:CG11"/>
    <mergeCell ref="CI11:CM11"/>
    <mergeCell ref="CO11:CS11"/>
    <mergeCell ref="CU11:CY11"/>
    <mergeCell ref="DA11:DE11"/>
    <mergeCell ref="DG11:DK11"/>
    <mergeCell ref="DM11:DQ11"/>
    <mergeCell ref="DS11:DW11"/>
    <mergeCell ref="DY11:EC11"/>
    <mergeCell ref="EE11:EI11"/>
    <mergeCell ref="EK11:EO11"/>
    <mergeCell ref="EQ11:EU11"/>
    <mergeCell ref="EW11:FA11"/>
    <mergeCell ref="FC11:FG11"/>
    <mergeCell ref="FI11:FM11"/>
    <mergeCell ref="A12:B12"/>
    <mergeCell ref="A14:A15"/>
    <mergeCell ref="C14:G14"/>
    <mergeCell ref="I14:M14"/>
    <mergeCell ref="O14:S14"/>
    <mergeCell ref="U14:Y14"/>
    <mergeCell ref="AA14:AE14"/>
    <mergeCell ref="AG14:AK14"/>
    <mergeCell ref="AM14:AQ14"/>
    <mergeCell ref="AS14:AW14"/>
    <mergeCell ref="AY14:BC14"/>
    <mergeCell ref="BE14:BI14"/>
    <mergeCell ref="BK14:BO14"/>
    <mergeCell ref="BQ14:BU14"/>
    <mergeCell ref="BW14:CA14"/>
    <mergeCell ref="CC14:CG14"/>
    <mergeCell ref="CI14:CM14"/>
    <mergeCell ref="CO14:CS14"/>
    <mergeCell ref="CU14:CY14"/>
    <mergeCell ref="DA14:DE14"/>
    <mergeCell ref="DG14:DK14"/>
    <mergeCell ref="DM14:DQ14"/>
    <mergeCell ref="DS14:DW14"/>
    <mergeCell ref="DY14:EC14"/>
    <mergeCell ref="EE14:EI14"/>
    <mergeCell ref="EK14:EO14"/>
    <mergeCell ref="EQ14:EU14"/>
    <mergeCell ref="EW14:FA14"/>
    <mergeCell ref="FC14:FG14"/>
    <mergeCell ref="FI14:FM14"/>
    <mergeCell ref="A16:B16"/>
    <mergeCell ref="A18:B18"/>
    <mergeCell ref="A21:B21"/>
    <mergeCell ref="A22:B22"/>
    <mergeCell ref="A23:B23"/>
    <mergeCell ref="A24:B24"/>
    <mergeCell ref="A25:B25"/>
    <mergeCell ref="A26:B26"/>
  </mergeCells>
  <conditionalFormatting sqref="D14:DE15 DF14 DG14:EO15 EP14 EQ14:FM15 C15">
    <cfRule type="cellIs" priority="2" operator="greaterThan" aboveAverage="0" equalAverage="0" bottom="0" percent="0" rank="0" text="" dxfId="0">
      <formula>10</formula>
    </cfRule>
  </conditionalFormatting>
  <conditionalFormatting sqref="N1 Z1 J2 V2:W2 Y2 AH2:AI2 AK2 AT2:AU2 AW2 BF2:BG2 BI2 BR2:BS2 BU2 CD2:CE2 CG2 CP2:CQ2 CS2 DB2:DC2 DE2 DN2:DO2 DQ2 DZ2:EA2 EC2 EL2:EM2 EO2 EX2:EY2 FA2 FJ2:FK2 FM2">
    <cfRule type="containsText" priority="3" aboveAverage="0" equalAverage="0" bottom="0" percent="0" rank="0" text="Educació Física" dxfId="5"/>
  </conditionalFormatting>
  <conditionalFormatting sqref="N1 Z1 J2 V2:W2 Y2 AH2:AI2 AK2 AT2:AU2 AW2 BF2:BG2 BI2 BR2:BS2 BU2 CD2:CE2 CG2 CP2:CQ2 CS2 DB2:DC2 DE2 DN2:DO2 DQ2 DZ2:EA2 EC2 EL2:EM2 EO2 EX2:EY2 FA2 FJ2:FK2 FM2">
    <cfRule type="containsText" priority="4" aboveAverage="0" equalAverage="0" bottom="0" percent="0" rank="0" text="Matemàtiques" dxfId="6"/>
  </conditionalFormatting>
  <conditionalFormatting sqref="N1 Z1 J2 V2:W2 Y2 AH2:AI2 AK2 AT2:AU2 AW2 BF2:BG2 BI2 BR2:BS2 BU2 CD2:CE2 CG2 CP2:CQ2 CS2 DB2:DC2 DE2 DN2:DO2 DQ2 DZ2:EA2 EC2 EL2:EM2 EO2 EX2:EY2 FA2 FJ2:FK2 FM2">
    <cfRule type="containsText" priority="5" aboveAverage="0" equalAverage="0" bottom="0" percent="0" rank="0" text="Tecnologia" dxfId="7"/>
  </conditionalFormatting>
  <conditionalFormatting sqref="N1 Z1 J2 V2:W2 Y2 AH2:AI2 AK2 AT2:AU2 AW2 BF2:BG2 BI2 BR2:BS2 BU2 CD2:CE2 CG2 CP2:CQ2 CS2 DB2:DC2 DE2 DN2:DO2 DQ2 DZ2:EA2 EC2 EL2:EM2 EO2 EX2:EY2 FA2 FJ2:FK2 FM2">
    <cfRule type="containsText" priority="6" aboveAverage="0" equalAverage="0" bottom="0" percent="0" rank="0" text="Informàtica" dxfId="18"/>
  </conditionalFormatting>
  <conditionalFormatting sqref="N1 Z1 J2 V2:W2 Y2 AH2:AI2 AK2 AT2:AU2 AW2 BF2:BG2 BI2 BR2:BS2 BU2 CD2:CE2 CG2 CP2:CQ2 CS2 DB2:DC2 DE2 DN2:DO2 DQ2 DZ2:EA2 EC2 EL2:EM2 EO2 EX2:EY2 FA2 FJ2:FK2 FM2">
    <cfRule type="containsText" priority="7" aboveAverage="0" equalAverage="0" bottom="0" percent="0" rank="0" text="Física i Química" dxfId="0"/>
  </conditionalFormatting>
  <conditionalFormatting sqref="N1 Z1 J2 V2:W2 Y2 AH2:AI2 AK2 AT2:AU2 AW2 BF2:BG2 BI2 BR2:BS2 BU2 CD2:CE2 CG2 CP2:CQ2 CS2 DB2:DC2 DE2 DN2:DO2 DQ2 DZ2:EA2 EC2 EL2:EM2 EO2 EX2:EY2 FA2 FJ2:FK2 FM2">
    <cfRule type="containsText" priority="8" aboveAverage="0" equalAverage="0" bottom="0" percent="0" rank="0" text="Biologia i Geologia" dxfId="2"/>
  </conditionalFormatting>
  <conditionalFormatting sqref="C7:C12 D7:G7 I7:I12 J7:M7 O7:O12 P7:S7 U7:U12 V7:Y7 AA7:AA12 AB7:AE7 AG7:AG12 AH7:AK7 AM7:AM12 AN7:AQ7 AS7:AS12 AT7:AW7 AY7:AY12 AZ7:BC7 BE7:BE12 BF7:BI7 BK7:BK12 BL7:BO7 BQ7:BQ12 BR7:BU7 BW7:BW12 BX7:CA7 CC7:CC12 CD7:CG7 CI7:CI12 CJ7:CM7 CO7:CO12 CP7:CS7 CU7:CU12 CV7:CY7 DA7:DA12 DB7:DE7 DG7:DG12 DH7:DK7 DM7:DM12 DN7:DQ7 DS7:DS12 DT7:DW7 DY7:DY12 DZ7:EC7 EE7:EE12 EF7:EI7 EK7:EK12 EL7:EO7 EQ7:EQ12 ER7:EU7 EW7:EW12 EX7:FA7 FC7:FC12 FD7:FG7 FI7:FI12 FJ7:FM7 D10:G10 J10:M10 P10:S10 V10:Y10 AB10:AE10 AH10:AK10 AN10:AQ10 AT10:AW10 AZ10:BC10 BF10:BI10 BL10:BO10 BR10:BU10 BX10:CA10 CD10:CG10 CJ10:CM10 CP10:CS10 CV10:CY10 DB10:DE10 DH10:DK10 DN10:DQ10 DT10:DW10 DZ10:EC10 EF10:EI10 EL10:EO10 ER10:EU10 EX10:FA10 FD10:FG10 FJ10:FM10 D12:G12 J12:M12 P12:S12 V12:Y12 AB12:AE12 AH12:AK12 AN12:AQ12 AT12:AW12 AZ12:BC12 BF12:BI12 BL12:BO12 BR12:BU12 BX12:CA12 CD12:CG12 CJ12:CM12 CP12:CS12 CV12:CY12 DB12:DE12 DH12:DK12 DN12:DQ12 DT12:DW12 DZ12:EC12 EF12:EI12 EL12:EO12 ER12:EU12 EX12:FA12 FD12:FG12 FJ12:FM12">
    <cfRule type="cellIs" priority="9" operator="between" aboveAverage="0" equalAverage="0" bottom="0" percent="0" rank="0" text="" dxfId="1">
      <formula>3.8</formula>
      <formula>4</formula>
    </cfRule>
  </conditionalFormatting>
  <conditionalFormatting sqref="C7:C12 D7:G7 I7:I12 J7:M7 O7:O12 P7:S7 U7:U12 V7:Y7 AA7:AA12 AB7:AE7 AG7:AG12 AH7:AK7 AM7:AM12 AN7:AQ7 AS7:AS12 AT7:AW7 AY7:AY12 AZ7:BC7 BE7:BE12 BF7:BI7 BK7:BK12 BL7:BO7 BQ7:BQ12 BR7:BU7 BW7:BW12 BX7:CA7 CC7:CC12 CD7:CG7 CI7:CI12 CJ7:CM7 CO7:CO12 CP7:CS7 CU7:CU12 CV7:CY7 DA7:DA12 DB7:DE7 DG7:DG12 DH7:DK7 DM7:DM12 DN7:DQ7 DS7:DS12 DT7:DW7 DY7:DY12 DZ7:EC7 EE7:EE12 EF7:EI7 EK7:EK12 EL7:EO7 EQ7:EQ12 ER7:EU7 EW7:EW12 EX7:FA7 FC7:FC12 FD7:FG7 FI7:FI12 FJ7:FM7 D10:G10 J10:M10 P10:S10 V10:Y10 AB10:AE10 AH10:AK10 AN10:AQ10 AT10:AW10 AZ10:BC10 BF10:BI10 BL10:BO10 BR10:BU10 BX10:CA10 CD10:CG10 CJ10:CM10 CP10:CS10 CV10:CY10 DB10:DE10 DH10:DK10 DN10:DQ10 DT10:DW10 DZ10:EC10 EF10:EI10 EL10:EO10 ER10:EU10 EX10:FA10 FD10:FG10 FJ10:FM10 D12:G12 J12:M12 P12:S12 V12:Y12 AB12:AE12 AH12:AK12 AN12:AQ12 AT12:AW12 AZ12:BC12 BF12:BI12 BL12:BO12 BR12:BU12 BX12:CA12 CD12:CG12 CJ12:CM12 CP12:CS12 CV12:CY12 DB12:DE12 DH12:DK12 DN12:DQ12 DT12:DW12 DZ12:EC12 EF12:EI12 EL12:EO12 ER12:EU12 EX12:FA12 FD12:FG12 FJ12:FM12">
    <cfRule type="cellIs" priority="10" operator="between" aboveAverage="0" equalAverage="0" bottom="0" percent="0" rank="0" text="" dxfId="2">
      <formula>3</formula>
      <formula>3.79</formula>
    </cfRule>
  </conditionalFormatting>
  <conditionalFormatting sqref="C7:C12 D7:G7 I7:I12 J7:M7 O7:O12 P7:S7 U7:U12 V7:Y7 AA7:AA12 AB7:AE7 AG7:AG12 AH7:AK7 AM7:AM12 AN7:AQ7 AS7:AS12 AT7:AW7 AY7:AY12 AZ7:BC7 BE7:BE12 BF7:BI7 BK7:BK12 BL7:BO7 BQ7:BQ12 BR7:BU7 BW7:BW12 BX7:CA7 CC7:CC12 CD7:CG7 CI7:CI12 CJ7:CM7 CO7:CO12 CP7:CS7 CU7:CU12 CV7:CY7 DA7:DA12 DB7:DE7 DG7:DG12 DH7:DK7 DM7:DM12 DN7:DQ7 DS7:DS12 DT7:DW7 DY7:DY12 DZ7:EC7 EE7:EE12 EF7:EI7 EK7:EK12 EL7:EO7 EQ7:EQ12 ER7:EU7 EW7:EW12 EX7:FA7 FC7:FC12 FD7:FG7 FI7:FI12 FJ7:FM7 D10:G10 J10:M10 P10:S10 V10:Y10 AB10:AE10 AH10:AK10 AN10:AQ10 AT10:AW10 AZ10:BC10 BF10:BI10 BL10:BO10 BR10:BU10 BX10:CA10 CD10:CG10 CJ10:CM10 CP10:CS10 CV10:CY10 DB10:DE10 DH10:DK10 DN10:DQ10 DT10:DW10 DZ10:EC10 EF10:EI10 EL10:EO10 ER10:EU10 EX10:FA10 FD10:FG10 FJ10:FM10 D12:G12 J12:M12 P12:S12 V12:Y12 AB12:AE12 AH12:AK12 AN12:AQ12 AT12:AW12 AZ12:BC12 BF12:BI12 BL12:BO12 BR12:BU12 BX12:CA12 CD12:CG12 CJ12:CM12 CP12:CS12 CV12:CY12 DB12:DE12 DH12:DK12 DN12:DQ12 DT12:DW12 DZ12:EC12 EF12:EI12 EL12:EO12 ER12:EU12 EX12:FA12 FD12:FG12 FJ12:FM12">
    <cfRule type="cellIs" priority="11" operator="between" aboveAverage="0" equalAverage="0" bottom="0" percent="0" rank="0" text="" dxfId="3">
      <formula>2</formula>
      <formula>2.9</formula>
    </cfRule>
  </conditionalFormatting>
  <conditionalFormatting sqref="C7:C12 D7:G7 I7:I12 J7:M7 O7:O12 P7:S7 U7:U12 V7:Y7 AA7:AA12 AB7:AE7 AG7:AG12 AH7:AK7 AM7:AM12 AN7:AQ7 AS7:AS12 AT7:AW7 AY7:AY12 AZ7:BC7 BE7:BE12 BF7:BI7 BK7:BK12 BL7:BO7 BQ7:BQ12 BR7:BU7 BW7:BW12 BX7:CA7 CC7:CC12 CD7:CG7 CI7:CI12 CJ7:CM7 CO7:CO12 CP7:CS7 CU7:CU12 CV7:CY7 DA7:DA12 DB7:DE7 DG7:DG12 DH7:DK7 DM7:DM12 DN7:DQ7 DS7:DS12 DT7:DW7 DY7:DY12 DZ7:EC7 EE7:EE12 EF7:EI7 EK7:EK12 EL7:EO7 EQ7:EQ12 ER7:EU7 EW7:EW12 EX7:FA7 FC7:FC12 FD7:FG7 FI7:FI12 FJ7:FM7 D10:G10 J10:M10 P10:S10 V10:Y10 AB10:AE10 AH10:AK10 AN10:AQ10 AT10:AW10 AZ10:BC10 BF10:BI10 BL10:BO10 BR10:BU10 BX10:CA10 CD10:CG10 CJ10:CM10 CP10:CS10 CV10:CY10 DB10:DE10 DH10:DK10 DN10:DQ10 DT10:DW10 DZ10:EC10 EF10:EI10 EL10:EO10 ER10:EU10 EX10:FA10 FD10:FG10 FJ10:FM10 D12:G12 J12:M12 P12:S12 V12:Y12 AB12:AE12 AH12:AK12 AN12:AQ12 AT12:AW12 AZ12:BC12 BF12:BI12 BL12:BO12 BR12:BU12 BX12:CA12 CD12:CG12 CJ12:CM12 CP12:CS12 CV12:CY12 DB12:DE12 DH12:DK12 DN12:DQ12 DT12:DW12 DZ12:EC12 EF12:EI12 EL12:EO12 ER12:EU12 EX12:FA12 FD12:FG12 FJ12:FM12">
    <cfRule type="cellIs" priority="12" operator="between" aboveAverage="0" equalAverage="0" bottom="0" percent="0" rank="0" text="" dxfId="4">
      <formula>0</formula>
      <formula>1.99</formula>
    </cfRule>
  </conditionalFormatting>
  <conditionalFormatting sqref="C7:C12 D7:G7 I7:I12 J7:M7 O7:O12 P7:S7 U7:U12 V7:Y7 AA7:AA12 AB7:AE7 AG7:AG12 AH7:AK7 AM7:AM12 AN7:AQ7 AS7:AS12 AT7:AW7 AY7:AY12 AZ7:BC7 BE7:BE12 BF7:BI7 BK7:BK12 BL7:BO7 BQ7:BQ12 BR7:BU7 BW7:BW12 BX7:CA7 CC7:CC12 CD7:CG7 CI7:CI12 CJ7:CM7 CO7:CO12 CP7:CS7 CU7:CU12 CV7:CY7 DA7:DA12 DB7:DE7 DG7:DG12 DH7:DK7 DM7:DM12 DN7:DQ7 DS7:DS12 DT7:DW7 DY7:DY12 DZ7:EC7 EE7:EE12 EF7:EI7 EK7:EK12 EL7:EO7 EQ7:EQ12 ER7:EU7 EW7:EW12 EX7:FA7 FC7:FC12 FD7:FG7 FI7:FI12 FJ7:FM7 D10:G10 J10:M10 P10:S10 V10:Y10 AB10:AE10 AH10:AK10 AN10:AQ10 AT10:AW10 AZ10:BC10 BF10:BI10 BL10:BO10 BR10:BU10 BX10:CA10 CD10:CG10 CJ10:CM10 CP10:CS10 CV10:CY10 DB10:DE10 DH10:DK10 DN10:DQ10 DT10:DW10 DZ10:EC10 EF10:EI10 EL10:EO10 ER10:EU10 EX10:FA10 FD10:FG10 FJ10:FM10 D12:G12 J12:M12 P12:S12 V12:Y12 AB12:AE12 AH12:AK12 AN12:AQ12 AT12:AW12 AZ12:BC12 BF12:BI12 BL12:BO12 BR12:BU12 BX12:CA12 CD12:CG12 CJ12:CM12 CP12:CS12 CV12:CY12 DB12:DE12 DH12:DK12 DN12:DQ12 DT12:DW12 DZ12:EC12 EF12:EI12 EL12:EO12 ER12:EU12 EX12:FA12 FD12:FG12 FJ12:FM12">
    <cfRule type="expression" priority="13" aboveAverage="0" equalAverage="0" bottom="0" percent="0" rank="0" text="" dxfId="5">
      <formula>LEN(TRIM(C7))=0</formula>
    </cfRule>
  </conditionalFormatting>
  <conditionalFormatting sqref="C7:C12 D7:G7 I7:I12 J7:M7 O7:O12 P7:S7 U7:U12 V7:Y7 AA7:AA12 AB7:AE7 AG7:AG12 AH7:AK7 AM7:AM12 AN7:AQ7 AS7:AS12 AT7:AW7 AY7:AY12 AZ7:BC7 BE7:BE12 BF7:BI7 BK7:BK12 BL7:BO7 BQ7:BQ12 BR7:BU7 BW7:BW12 BX7:CA7 CC7:CC12 CD7:CG7 CI7:CI12 CJ7:CM7 CO7:CO12 CP7:CS7 CU7:CU12 CV7:CY7 DA7:DA12 DB7:DE7 DG7:DG12 DH7:DK7 DM7:DM12 DN7:DQ7 DS7:DS12 DT7:DW7 DY7:DY12 DZ7:EC7 EE7:EE12 EF7:EI7 EK7:EK12 EL7:EO7 EQ7:EQ12 ER7:EU7 EW7:EW12 EX7:FA7 FC7:FC12 FD7:FG7 FI7:FI12 FJ7:FM7 D10:G10 J10:M10 P10:S10 V10:Y10 AB10:AE10 AH10:AK10 AN10:AQ10 AT10:AW10 AZ10:BC10 BF10:BI10 BL10:BO10 BR10:BU10 BX10:CA10 CD10:CG10 CJ10:CM10 CP10:CS10 CV10:CY10 DB10:DE10 DH10:DK10 DN10:DQ10 DT10:DW10 DZ10:EC10 EF10:EI10 EL10:EO10 ER10:EU10 EX10:FA10 FD10:FG10 FJ10:FM10 D12:G12 J12:M12 P12:S12 V12:Y12 AB12:AE12 AH12:AK12 AN12:AQ12 AT12:AW12 AZ12:BC12 BF12:BI12 BL12:BO12 BR12:BU12 BX12:CA12 CD12:CG12 CJ12:CM12 CP12:CS12 CV12:CY12 DB12:DE12 DH12:DK12 DN12:DQ12 DT12:DW12 DZ12:EC12 EF12:EI12 EL12:EO12 ER12:EU12 EX12:FA12 FD12:FG12 FJ12:FM12">
    <cfRule type="cellIs" priority="14" operator="notBetween" aboveAverage="0" equalAverage="0" bottom="0" percent="0" rank="0" text="" dxfId="6">
      <formula>0</formula>
      <formula>4</formula>
    </cfRule>
  </conditionalFormatting>
  <conditionalFormatting sqref="J2:M2">
    <cfRule type="expression" priority="15" aboveAverage="0" equalAverage="0" bottom="0" percent="0" rank="0" text="" dxfId="7">
      <formula>LEN(TRIM(J2))=0</formula>
    </cfRule>
  </conditionalFormatting>
  <dataValidations count="1">
    <dataValidation allowBlank="true" operator="between" showDropDown="false" showErrorMessage="false" showInputMessage="false" sqref="N1 J2 V2 Z2 AH2 AT2 BF2 BR2 CD2 CP2 DB2 DN2 DZ2 EL2 EX2 FJ2" type="list">
      <formula1>'Àgora Notes Competencials'!$A$21:$B$26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tabColor rgb="FFD5A6BD"/>
    <pageSetUpPr fitToPage="false"/>
  </sheetPr>
  <dimension ref="A1:HC6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6" topLeftCell="D7" activePane="bottomRight" state="frozen"/>
      <selection pane="topLeft" activeCell="A1" activeCellId="0" sqref="A1"/>
      <selection pane="topRight" activeCell="D1" activeCellId="0" sqref="D1"/>
      <selection pane="bottomLeft" activeCell="A7" activeCellId="0" sqref="A7"/>
      <selection pane="bottomRight" activeCell="D7" activeCellId="0" sqref="D7"/>
    </sheetView>
  </sheetViews>
  <sheetFormatPr defaultRowHeight="15.75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5.86"/>
    <col collapsed="false" customWidth="true" hidden="false" outlineLevel="0" max="3" min="3" style="0" width="43.43"/>
    <col collapsed="false" customWidth="true" hidden="true" outlineLevel="0" max="15" min="4" style="0" width="12.43"/>
    <col collapsed="false" customWidth="true" hidden="true" outlineLevel="0" max="16" min="16" style="0" width="13.01"/>
    <col collapsed="false" customWidth="true" hidden="true" outlineLevel="0" max="21" min="17" style="0" width="12.43"/>
    <col collapsed="false" customWidth="true" hidden="false" outlineLevel="0" max="23" min="22" style="0" width="12.43"/>
    <col collapsed="false" customWidth="true" hidden="true" outlineLevel="0" max="27" min="24" style="0" width="12.43"/>
    <col collapsed="false" customWidth="true" hidden="false" outlineLevel="0" max="28" min="28" style="0" width="12.43"/>
    <col collapsed="false" customWidth="true" hidden="true" outlineLevel="0" max="35" min="29" style="0" width="12.43"/>
    <col collapsed="false" customWidth="true" hidden="true" outlineLevel="0" max="36" min="36" style="0" width="13.7"/>
    <col collapsed="false" customWidth="true" hidden="true" outlineLevel="0" max="37" min="37" style="0" width="14.43"/>
    <col collapsed="false" customWidth="true" hidden="true" outlineLevel="0" max="39" min="38" style="0" width="12.43"/>
    <col collapsed="false" customWidth="true" hidden="false" outlineLevel="0" max="41" min="40" style="0" width="12.43"/>
    <col collapsed="false" customWidth="true" hidden="true" outlineLevel="0" max="46" min="42" style="0" width="12.43"/>
    <col collapsed="false" customWidth="true" hidden="true" outlineLevel="0" max="47" min="47" style="0" width="13.43"/>
    <col collapsed="false" customWidth="true" hidden="true" outlineLevel="0" max="51" min="48" style="0" width="12.43"/>
    <col collapsed="false" customWidth="true" hidden="false" outlineLevel="0" max="55" min="52" style="0" width="12.43"/>
    <col collapsed="false" customWidth="true" hidden="true" outlineLevel="0" max="57" min="56" style="0" width="12.43"/>
    <col collapsed="false" customWidth="true" hidden="false" outlineLevel="0" max="58" min="58" style="0" width="12.43"/>
    <col collapsed="false" customWidth="true" hidden="false" outlineLevel="0" max="59" min="59" style="0" width="14.57"/>
    <col collapsed="false" customWidth="true" hidden="true" outlineLevel="0" max="63" min="60" style="0" width="12.43"/>
    <col collapsed="false" customWidth="true" hidden="true" outlineLevel="0" max="64" min="64" style="0" width="15"/>
    <col collapsed="false" customWidth="true" hidden="true" outlineLevel="0" max="75" min="65" style="0" width="12.43"/>
    <col collapsed="false" customWidth="true" hidden="true" outlineLevel="0" max="76" min="76" style="0" width="13.43"/>
    <col collapsed="false" customWidth="true" hidden="true" outlineLevel="0" max="81" min="77" style="0" width="12.43"/>
    <col collapsed="false" customWidth="true" hidden="false" outlineLevel="0" max="85" min="82" style="0" width="12.43"/>
    <col collapsed="false" customWidth="true" hidden="false" outlineLevel="0" max="86" min="86" style="0" width="15.87"/>
    <col collapsed="false" customWidth="true" hidden="false" outlineLevel="0" max="87" min="87" style="0" width="12.43"/>
    <col collapsed="false" customWidth="true" hidden="false" outlineLevel="0" max="88" min="88" style="0" width="14.14"/>
    <col collapsed="false" customWidth="true" hidden="false" outlineLevel="0" max="89" min="89" style="0" width="13.14"/>
    <col collapsed="false" customWidth="true" hidden="false" outlineLevel="0" max="92" min="90" style="0" width="12.43"/>
    <col collapsed="false" customWidth="true" hidden="false" outlineLevel="0" max="93" min="93" style="0" width="13.86"/>
    <col collapsed="false" customWidth="true" hidden="false" outlineLevel="0" max="94" min="94" style="0" width="12.43"/>
    <col collapsed="false" customWidth="true" hidden="true" outlineLevel="0" max="95" min="95" style="0" width="12.43"/>
    <col collapsed="false" customWidth="true" hidden="false" outlineLevel="0" max="98" min="96" style="0" width="12.43"/>
    <col collapsed="false" customWidth="true" hidden="true" outlineLevel="0" max="101" min="99" style="0" width="12.43"/>
    <col collapsed="false" customWidth="true" hidden="true" outlineLevel="0" max="102" min="102" style="0" width="11.71"/>
    <col collapsed="false" customWidth="true" hidden="true" outlineLevel="0" max="107" min="103" style="0" width="12.43"/>
    <col collapsed="false" customWidth="true" hidden="false" outlineLevel="0" max="110" min="108" style="0" width="12.43"/>
    <col collapsed="false" customWidth="true" hidden="true" outlineLevel="0" max="113" min="111" style="0" width="12.43"/>
    <col collapsed="false" customWidth="true" hidden="true" outlineLevel="0" max="114" min="114" style="0" width="13.14"/>
    <col collapsed="false" customWidth="true" hidden="true" outlineLevel="0" max="119" min="115" style="0" width="12.43"/>
    <col collapsed="false" customWidth="true" hidden="false" outlineLevel="0" max="127" min="120" style="0" width="12.43"/>
    <col collapsed="false" customWidth="true" hidden="false" outlineLevel="0" max="128" min="128" style="0" width="13.57"/>
    <col collapsed="false" customWidth="true" hidden="true" outlineLevel="0" max="138" min="129" style="0" width="12.43"/>
    <col collapsed="false" customWidth="true" hidden="true" outlineLevel="0" max="139" min="139" style="0" width="13.86"/>
    <col collapsed="false" customWidth="true" hidden="true" outlineLevel="0" max="149" min="140" style="0" width="12.43"/>
    <col collapsed="false" customWidth="true" hidden="false" outlineLevel="0" max="150" min="150" style="0" width="12.43"/>
    <col collapsed="false" customWidth="true" hidden="true" outlineLevel="0" max="156" min="151" style="0" width="12.43"/>
    <col collapsed="false" customWidth="true" hidden="true" outlineLevel="0" max="157" min="157" style="0" width="14.14"/>
    <col collapsed="false" customWidth="true" hidden="true" outlineLevel="0" max="158" min="158" style="0" width="13.43"/>
    <col collapsed="false" customWidth="true" hidden="true" outlineLevel="0" max="162" min="159" style="0" width="12.43"/>
    <col collapsed="false" customWidth="true" hidden="false" outlineLevel="0" max="163" min="163" style="0" width="13.14"/>
    <col collapsed="false" customWidth="true" hidden="false" outlineLevel="0" max="166" min="164" style="0" width="12.43"/>
    <col collapsed="false" customWidth="true" hidden="true" outlineLevel="0" max="169" min="167" style="0" width="12.43"/>
    <col collapsed="false" customWidth="true" hidden="false" outlineLevel="0" max="174" min="170" style="0" width="12.43"/>
    <col collapsed="false" customWidth="true" hidden="true" outlineLevel="0" max="181" min="175" style="0" width="12.43"/>
    <col collapsed="false" customWidth="true" hidden="false" outlineLevel="0" max="184" min="182" style="0" width="12.43"/>
    <col collapsed="false" customWidth="true" hidden="true" outlineLevel="0" max="187" min="185" style="0" width="12.43"/>
    <col collapsed="false" customWidth="true" hidden="false" outlineLevel="0" max="188" min="188" style="0" width="12.43"/>
    <col collapsed="false" customWidth="true" hidden="true" outlineLevel="0" max="193" min="189" style="0" width="12.43"/>
    <col collapsed="false" customWidth="true" hidden="false" outlineLevel="0" max="195" min="194" style="0" width="12.43"/>
    <col collapsed="false" customWidth="true" hidden="true" outlineLevel="0" max="199" min="196" style="0" width="12.43"/>
    <col collapsed="false" customWidth="true" hidden="false" outlineLevel="0" max="200" min="200" style="0" width="12.43"/>
    <col collapsed="false" customWidth="true" hidden="true" outlineLevel="0" max="211" min="201" style="0" width="12.43"/>
    <col collapsed="false" customWidth="true" hidden="false" outlineLevel="0" max="1025" min="212" style="0" width="14.43"/>
  </cols>
  <sheetData>
    <row r="1" customFormat="false" ht="15.75" hidden="false" customHeight="true" outlineLevel="0" collapsed="false">
      <c r="A1" s="934" t="s">
        <v>579</v>
      </c>
      <c r="B1" s="935"/>
      <c r="C1" s="936" t="s">
        <v>537</v>
      </c>
      <c r="D1" s="937" t="n">
        <f aca="false">'Memòria Històrica'!C2</f>
        <v>0</v>
      </c>
      <c r="E1" s="937"/>
      <c r="F1" s="937"/>
      <c r="G1" s="937"/>
      <c r="H1" s="937"/>
      <c r="I1" s="937"/>
      <c r="J1" s="937" t="n">
        <f aca="false">'Memòria Històrica'!I2</f>
        <v>0</v>
      </c>
      <c r="K1" s="937"/>
      <c r="L1" s="937"/>
      <c r="M1" s="937"/>
      <c r="N1" s="937"/>
      <c r="O1" s="937"/>
      <c r="P1" s="937" t="n">
        <f aca="false">'Memòria Històrica'!O2</f>
        <v>0</v>
      </c>
      <c r="Q1" s="937"/>
      <c r="R1" s="937"/>
      <c r="S1" s="937"/>
      <c r="T1" s="937"/>
      <c r="U1" s="937"/>
      <c r="V1" s="937" t="n">
        <f aca="false">'Memòria Històrica'!U2</f>
        <v>0</v>
      </c>
      <c r="W1" s="937"/>
      <c r="X1" s="937"/>
      <c r="Y1" s="937"/>
      <c r="Z1" s="937"/>
      <c r="AA1" s="937"/>
      <c r="AB1" s="937" t="n">
        <f aca="false">'Memòria Històrica'!AA2</f>
        <v>0</v>
      </c>
      <c r="AC1" s="937"/>
      <c r="AD1" s="937"/>
      <c r="AE1" s="937"/>
      <c r="AF1" s="937"/>
      <c r="AG1" s="937"/>
      <c r="AH1" s="937" t="n">
        <f aca="false">'Memòria Històrica'!AG2</f>
        <v>0</v>
      </c>
      <c r="AI1" s="937"/>
      <c r="AJ1" s="937"/>
      <c r="AK1" s="937"/>
      <c r="AL1" s="937"/>
      <c r="AM1" s="937"/>
      <c r="AN1" s="937" t="n">
        <f aca="false">'Memòria Històrica'!AM2</f>
        <v>0</v>
      </c>
      <c r="AO1" s="937"/>
      <c r="AP1" s="937"/>
      <c r="AQ1" s="937"/>
      <c r="AR1" s="937"/>
      <c r="AS1" s="937"/>
      <c r="AT1" s="937" t="n">
        <f aca="false">'Memòria Històrica'!AS2</f>
        <v>0</v>
      </c>
      <c r="AU1" s="937"/>
      <c r="AV1" s="937"/>
      <c r="AW1" s="937"/>
      <c r="AX1" s="937"/>
      <c r="AY1" s="937"/>
      <c r="AZ1" s="937" t="n">
        <f aca="false">'Memòria Històrica'!AY2</f>
        <v>0</v>
      </c>
      <c r="BA1" s="937"/>
      <c r="BB1" s="937"/>
      <c r="BC1" s="937"/>
      <c r="BD1" s="937"/>
      <c r="BE1" s="937"/>
      <c r="BF1" s="937" t="n">
        <f aca="false">'Memòria Històrica'!BE2</f>
        <v>0</v>
      </c>
      <c r="BG1" s="937"/>
      <c r="BH1" s="937"/>
      <c r="BI1" s="937"/>
      <c r="BJ1" s="937"/>
      <c r="BK1" s="937"/>
      <c r="BL1" s="937" t="n">
        <f aca="false">'Memòria Històrica'!BK2</f>
        <v>0</v>
      </c>
      <c r="BM1" s="937"/>
      <c r="BN1" s="937"/>
      <c r="BO1" s="937"/>
      <c r="BP1" s="937"/>
      <c r="BQ1" s="937"/>
      <c r="BR1" s="937" t="n">
        <f aca="false">'Memòria Històrica'!BQ2</f>
        <v>0</v>
      </c>
      <c r="BS1" s="937"/>
      <c r="BT1" s="937"/>
      <c r="BU1" s="937"/>
      <c r="BV1" s="937"/>
      <c r="BW1" s="937"/>
      <c r="BX1" s="937" t="n">
        <f aca="false">'Memòria Històrica'!BW2</f>
        <v>0</v>
      </c>
      <c r="BY1" s="937"/>
      <c r="BZ1" s="937"/>
      <c r="CA1" s="937"/>
      <c r="CB1" s="937"/>
      <c r="CC1" s="937"/>
      <c r="CD1" s="937" t="n">
        <f aca="false">'Memòria Històrica'!CC2</f>
        <v>0</v>
      </c>
      <c r="CE1" s="937"/>
      <c r="CF1" s="937"/>
      <c r="CG1" s="937"/>
      <c r="CH1" s="937"/>
      <c r="CI1" s="937"/>
      <c r="CJ1" s="937"/>
      <c r="CK1" s="937" t="n">
        <f aca="false">'Memòria Històrica'!CJ2</f>
        <v>0</v>
      </c>
      <c r="CL1" s="937"/>
      <c r="CM1" s="937"/>
      <c r="CN1" s="937"/>
      <c r="CO1" s="937"/>
      <c r="CP1" s="937"/>
      <c r="CQ1" s="937"/>
      <c r="CR1" s="937" t="n">
        <f aca="false">'Memòria Històrica'!CQ2</f>
        <v>0</v>
      </c>
      <c r="CS1" s="937"/>
      <c r="CT1" s="937"/>
      <c r="CU1" s="937"/>
      <c r="CV1" s="937"/>
      <c r="CW1" s="937"/>
      <c r="CX1" s="937" t="n">
        <f aca="false">'Memòria Històrica'!CW2</f>
        <v>0</v>
      </c>
      <c r="CY1" s="937"/>
      <c r="CZ1" s="937"/>
      <c r="DA1" s="937"/>
      <c r="DB1" s="937"/>
      <c r="DC1" s="937"/>
      <c r="DD1" s="937" t="n">
        <f aca="false">'Memòria Històrica'!DC2</f>
        <v>0</v>
      </c>
      <c r="DE1" s="937"/>
      <c r="DF1" s="937"/>
      <c r="DG1" s="937"/>
      <c r="DH1" s="937"/>
      <c r="DI1" s="937"/>
      <c r="DJ1" s="937" t="n">
        <f aca="false">'Memòria Històrica'!DI2</f>
        <v>0</v>
      </c>
      <c r="DK1" s="937"/>
      <c r="DL1" s="937"/>
      <c r="DM1" s="937"/>
      <c r="DN1" s="937"/>
      <c r="DO1" s="937"/>
      <c r="DP1" s="937" t="n">
        <f aca="false">'Memòria Històrica'!DO2</f>
        <v>0</v>
      </c>
      <c r="DQ1" s="937"/>
      <c r="DR1" s="937"/>
      <c r="DS1" s="937"/>
      <c r="DT1" s="937"/>
      <c r="DU1" s="937"/>
      <c r="DV1" s="937" t="n">
        <f aca="false">'Memòria Històrica'!DU2</f>
        <v>0</v>
      </c>
      <c r="DW1" s="937"/>
      <c r="DX1" s="937"/>
      <c r="DY1" s="937"/>
      <c r="DZ1" s="937"/>
      <c r="EA1" s="937"/>
      <c r="EB1" s="937" t="n">
        <f aca="false">'Memòria Històrica'!EA2</f>
        <v>0</v>
      </c>
      <c r="EC1" s="937"/>
      <c r="ED1" s="937"/>
      <c r="EE1" s="937"/>
      <c r="EF1" s="937"/>
      <c r="EG1" s="937"/>
      <c r="EH1" s="937" t="n">
        <f aca="false">'Memòria Històrica'!EG2</f>
        <v>0</v>
      </c>
      <c r="EI1" s="937"/>
      <c r="EJ1" s="937"/>
      <c r="EK1" s="937"/>
      <c r="EL1" s="937"/>
      <c r="EM1" s="937"/>
      <c r="EN1" s="937" t="n">
        <f aca="false">'Memòria Històrica'!EM2</f>
        <v>0</v>
      </c>
      <c r="EO1" s="937"/>
      <c r="EP1" s="937"/>
      <c r="EQ1" s="937"/>
      <c r="ER1" s="937"/>
      <c r="ES1" s="937"/>
      <c r="ET1" s="937" t="n">
        <f aca="false">'Memòria Històrica'!ES2</f>
        <v>0</v>
      </c>
      <c r="EU1" s="937"/>
      <c r="EV1" s="937"/>
      <c r="EW1" s="937"/>
      <c r="EX1" s="937"/>
      <c r="EY1" s="937"/>
      <c r="EZ1" s="937" t="n">
        <f aca="false">'Memòria Històrica'!EY2</f>
        <v>0</v>
      </c>
      <c r="FA1" s="937"/>
      <c r="FB1" s="937"/>
      <c r="FC1" s="937"/>
      <c r="FD1" s="937"/>
      <c r="FE1" s="937"/>
      <c r="FF1" s="937"/>
      <c r="FG1" s="937" t="n">
        <f aca="false">'Memòria Històrica'!FF2</f>
        <v>0</v>
      </c>
      <c r="FH1" s="937"/>
      <c r="FI1" s="937"/>
      <c r="FJ1" s="937"/>
      <c r="FK1" s="937"/>
      <c r="FL1" s="937"/>
      <c r="FM1" s="937"/>
      <c r="FN1" s="937" t="n">
        <f aca="false">'Memòria Històrica'!FM2</f>
        <v>0</v>
      </c>
      <c r="FO1" s="937"/>
      <c r="FP1" s="937"/>
      <c r="FQ1" s="937"/>
      <c r="FR1" s="937"/>
      <c r="FS1" s="937"/>
      <c r="FT1" s="937" t="n">
        <f aca="false">'Memòria Històrica'!FS2</f>
        <v>0</v>
      </c>
      <c r="FU1" s="937"/>
      <c r="FV1" s="937"/>
      <c r="FW1" s="937"/>
      <c r="FX1" s="937"/>
      <c r="FY1" s="937"/>
      <c r="FZ1" s="937" t="n">
        <f aca="false">'Memòria Històrica'!FY2</f>
        <v>0</v>
      </c>
      <c r="GA1" s="937"/>
      <c r="GB1" s="937"/>
      <c r="GC1" s="937"/>
      <c r="GD1" s="937"/>
      <c r="GE1" s="937"/>
      <c r="GF1" s="937" t="n">
        <f aca="false">'Memòria Històrica'!GE2</f>
        <v>0</v>
      </c>
      <c r="GG1" s="937"/>
      <c r="GH1" s="937"/>
      <c r="GI1" s="937"/>
      <c r="GJ1" s="937"/>
      <c r="GK1" s="937"/>
      <c r="GL1" s="937" t="n">
        <f aca="false">'Memòria Històrica'!GK2</f>
        <v>0</v>
      </c>
      <c r="GM1" s="937"/>
      <c r="GN1" s="937"/>
      <c r="GO1" s="937"/>
      <c r="GP1" s="937"/>
      <c r="GQ1" s="937"/>
      <c r="GR1" s="937" t="n">
        <f aca="false">'Memòria Històrica'!GQ2</f>
        <v>0</v>
      </c>
      <c r="GS1" s="937"/>
      <c r="GT1" s="937"/>
      <c r="GU1" s="937"/>
      <c r="GV1" s="937"/>
      <c r="GW1" s="937"/>
      <c r="GX1" s="937"/>
      <c r="GY1" s="937"/>
      <c r="GZ1" s="937"/>
      <c r="HA1" s="937"/>
      <c r="HB1" s="937"/>
      <c r="HC1" s="937"/>
    </row>
    <row r="2" customFormat="false" ht="21.75" hidden="false" customHeight="true" outlineLevel="0" collapsed="false">
      <c r="A2" s="934"/>
      <c r="B2" s="938" t="s">
        <v>14</v>
      </c>
      <c r="C2" s="938"/>
      <c r="D2" s="944" t="n">
        <f aca="false">'Memòria Històrica'!C3</f>
        <v>0</v>
      </c>
      <c r="E2" s="819" t="n">
        <f aca="false">'Memòria Històrica'!D3</f>
        <v>0</v>
      </c>
      <c r="F2" s="945" t="n">
        <f aca="false">'Memòria Històrica'!E3</f>
        <v>0</v>
      </c>
      <c r="G2" s="946" t="n">
        <f aca="false">'Memòria Històrica'!F3</f>
        <v>0</v>
      </c>
      <c r="H2" s="945" t="n">
        <f aca="false">'Memòria Històrica'!G3</f>
        <v>0</v>
      </c>
      <c r="I2" s="947" t="n">
        <f aca="false">'Memòria Històrica'!H3</f>
        <v>0</v>
      </c>
      <c r="J2" s="944" t="n">
        <f aca="false">'Memòria Històrica'!I3</f>
        <v>0</v>
      </c>
      <c r="K2" s="819" t="n">
        <f aca="false">'Memòria Històrica'!J3</f>
        <v>0</v>
      </c>
      <c r="L2" s="945" t="n">
        <f aca="false">'Memòria Històrica'!K3</f>
        <v>0</v>
      </c>
      <c r="M2" s="946" t="n">
        <f aca="false">'Memòria Històrica'!L3</f>
        <v>0</v>
      </c>
      <c r="N2" s="945" t="n">
        <f aca="false">'Memòria Històrica'!M3</f>
        <v>0</v>
      </c>
      <c r="O2" s="947" t="n">
        <f aca="false">'Memòria Històrica'!N3</f>
        <v>0</v>
      </c>
      <c r="P2" s="944" t="n">
        <f aca="false">'Memòria Històrica'!O3</f>
        <v>0</v>
      </c>
      <c r="Q2" s="819" t="n">
        <f aca="false">'Memòria Històrica'!P3</f>
        <v>0</v>
      </c>
      <c r="R2" s="945" t="n">
        <f aca="false">'Memòria Històrica'!Q3</f>
        <v>0</v>
      </c>
      <c r="S2" s="946" t="n">
        <f aca="false">'Memòria Històrica'!R3</f>
        <v>0</v>
      </c>
      <c r="T2" s="945" t="n">
        <f aca="false">'Memòria Històrica'!S3</f>
        <v>0</v>
      </c>
      <c r="U2" s="947" t="n">
        <f aca="false">'Memòria Històrica'!T3</f>
        <v>0</v>
      </c>
      <c r="V2" s="944" t="n">
        <f aca="false">'Memòria Històrica'!U3</f>
        <v>0</v>
      </c>
      <c r="W2" s="819" t="n">
        <f aca="false">'Memòria Històrica'!V3</f>
        <v>0</v>
      </c>
      <c r="X2" s="945" t="n">
        <f aca="false">'Memòria Històrica'!W3</f>
        <v>0</v>
      </c>
      <c r="Y2" s="946" t="n">
        <f aca="false">'Memòria Històrica'!X3</f>
        <v>0</v>
      </c>
      <c r="Z2" s="945" t="n">
        <f aca="false">'Memòria Històrica'!Y3</f>
        <v>0</v>
      </c>
      <c r="AA2" s="947" t="n">
        <f aca="false">'Memòria Històrica'!Z3</f>
        <v>0</v>
      </c>
      <c r="AB2" s="944" t="n">
        <f aca="false">'Memòria Històrica'!AA3</f>
        <v>0</v>
      </c>
      <c r="AC2" s="819" t="n">
        <f aca="false">'Memòria Històrica'!AB3</f>
        <v>0</v>
      </c>
      <c r="AD2" s="945" t="n">
        <f aca="false">'Memòria Històrica'!AC3</f>
        <v>0</v>
      </c>
      <c r="AE2" s="946" t="n">
        <f aca="false">'Memòria Històrica'!AD3</f>
        <v>0</v>
      </c>
      <c r="AF2" s="945" t="n">
        <f aca="false">'Memòria Històrica'!AE3</f>
        <v>0</v>
      </c>
      <c r="AG2" s="947" t="n">
        <f aca="false">'Memòria Històrica'!AF3</f>
        <v>0</v>
      </c>
      <c r="AH2" s="944" t="n">
        <f aca="false">'Memòria Històrica'!AG3</f>
        <v>0</v>
      </c>
      <c r="AI2" s="819" t="n">
        <f aca="false">'Memòria Històrica'!AH3</f>
        <v>0</v>
      </c>
      <c r="AJ2" s="945" t="n">
        <f aca="false">'Memòria Històrica'!AI3</f>
        <v>0</v>
      </c>
      <c r="AK2" s="946" t="n">
        <f aca="false">'Memòria Històrica'!AJ3</f>
        <v>0</v>
      </c>
      <c r="AL2" s="945" t="n">
        <f aca="false">'Memòria Històrica'!AK3</f>
        <v>0</v>
      </c>
      <c r="AM2" s="947" t="n">
        <f aca="false">'Memòria Històrica'!AL3</f>
        <v>0</v>
      </c>
      <c r="AN2" s="944" t="n">
        <f aca="false">'Memòria Històrica'!AM3</f>
        <v>0</v>
      </c>
      <c r="AO2" s="819" t="n">
        <f aca="false">'Memòria Històrica'!AN3</f>
        <v>0</v>
      </c>
      <c r="AP2" s="945" t="n">
        <f aca="false">'Memòria Històrica'!AO3</f>
        <v>0</v>
      </c>
      <c r="AQ2" s="946" t="n">
        <f aca="false">'Memòria Històrica'!AP3</f>
        <v>0</v>
      </c>
      <c r="AR2" s="945" t="n">
        <f aca="false">'Memòria Històrica'!AQ3</f>
        <v>0</v>
      </c>
      <c r="AS2" s="947" t="n">
        <f aca="false">'Memòria Històrica'!AR3</f>
        <v>0</v>
      </c>
      <c r="AT2" s="944" t="n">
        <f aca="false">'Memòria Històrica'!AS3</f>
        <v>0</v>
      </c>
      <c r="AU2" s="819" t="n">
        <f aca="false">'Memòria Històrica'!AT3</f>
        <v>0</v>
      </c>
      <c r="AV2" s="945" t="n">
        <f aca="false">'Memòria Històrica'!AU3</f>
        <v>0</v>
      </c>
      <c r="AW2" s="946" t="n">
        <f aca="false">'Memòria Històrica'!AV3</f>
        <v>0</v>
      </c>
      <c r="AX2" s="945" t="n">
        <f aca="false">'Memòria Històrica'!AW3</f>
        <v>0</v>
      </c>
      <c r="AY2" s="947" t="n">
        <f aca="false">'Memòria Històrica'!AX3</f>
        <v>0</v>
      </c>
      <c r="AZ2" s="944" t="n">
        <f aca="false">'Memòria Històrica'!AY3</f>
        <v>0</v>
      </c>
      <c r="BA2" s="819" t="n">
        <f aca="false">'Memòria Històrica'!AZ3</f>
        <v>0</v>
      </c>
      <c r="BB2" s="945" t="n">
        <f aca="false">'Memòria Històrica'!BA3</f>
        <v>0</v>
      </c>
      <c r="BC2" s="946" t="n">
        <f aca="false">'Memòria Històrica'!BB3</f>
        <v>0</v>
      </c>
      <c r="BD2" s="945" t="n">
        <f aca="false">'Memòria Històrica'!BC3</f>
        <v>0</v>
      </c>
      <c r="BE2" s="947" t="n">
        <f aca="false">'Memòria Històrica'!BD3</f>
        <v>0</v>
      </c>
      <c r="BF2" s="944" t="n">
        <f aca="false">'Memòria Històrica'!BE3</f>
        <v>0</v>
      </c>
      <c r="BG2" s="819" t="n">
        <f aca="false">'Memòria Històrica'!BF3</f>
        <v>0</v>
      </c>
      <c r="BH2" s="945" t="n">
        <f aca="false">'Memòria Històrica'!BG3</f>
        <v>0</v>
      </c>
      <c r="BI2" s="946" t="n">
        <f aca="false">'Memòria Històrica'!BH3</f>
        <v>0</v>
      </c>
      <c r="BJ2" s="945" t="n">
        <f aca="false">'Memòria Històrica'!BI3</f>
        <v>0</v>
      </c>
      <c r="BK2" s="947" t="n">
        <f aca="false">'Memòria Històrica'!BJ3</f>
        <v>0</v>
      </c>
      <c r="BL2" s="944" t="n">
        <f aca="false">'Memòria Històrica'!BK3</f>
        <v>0</v>
      </c>
      <c r="BM2" s="819" t="n">
        <f aca="false">'Memòria Històrica'!BL3</f>
        <v>0</v>
      </c>
      <c r="BN2" s="945" t="n">
        <f aca="false">'Memòria Històrica'!BM3</f>
        <v>0</v>
      </c>
      <c r="BO2" s="946" t="n">
        <f aca="false">'Memòria Històrica'!BN3</f>
        <v>0</v>
      </c>
      <c r="BP2" s="945" t="n">
        <f aca="false">'Memòria Històrica'!BO3</f>
        <v>0</v>
      </c>
      <c r="BQ2" s="947" t="n">
        <f aca="false">'Memòria Històrica'!BP3</f>
        <v>0</v>
      </c>
      <c r="BR2" s="944" t="n">
        <f aca="false">'Memòria Històrica'!BQ3</f>
        <v>0</v>
      </c>
      <c r="BS2" s="819" t="n">
        <f aca="false">'Memòria Històrica'!BR3</f>
        <v>0</v>
      </c>
      <c r="BT2" s="945" t="n">
        <f aca="false">'Memòria Històrica'!BS3</f>
        <v>0</v>
      </c>
      <c r="BU2" s="946" t="n">
        <f aca="false">'Memòria Històrica'!BT3</f>
        <v>0</v>
      </c>
      <c r="BV2" s="945" t="n">
        <f aca="false">'Memòria Històrica'!BU3</f>
        <v>0</v>
      </c>
      <c r="BW2" s="947" t="n">
        <f aca="false">'Memòria Històrica'!BV3</f>
        <v>0</v>
      </c>
      <c r="BX2" s="944" t="n">
        <f aca="false">'Memòria Històrica'!BW3</f>
        <v>0</v>
      </c>
      <c r="BY2" s="819" t="n">
        <f aca="false">'Memòria Històrica'!BX3</f>
        <v>0</v>
      </c>
      <c r="BZ2" s="945" t="n">
        <f aca="false">'Memòria Històrica'!BY3</f>
        <v>0</v>
      </c>
      <c r="CA2" s="946" t="n">
        <f aca="false">'Memòria Històrica'!BZ3</f>
        <v>0</v>
      </c>
      <c r="CB2" s="945" t="n">
        <f aca="false">'Memòria Històrica'!CA3</f>
        <v>0</v>
      </c>
      <c r="CC2" s="947" t="n">
        <f aca="false">'Memòria Històrica'!CB3</f>
        <v>0</v>
      </c>
      <c r="CD2" s="944" t="n">
        <f aca="false">'Memòria Històrica'!CC3</f>
        <v>0</v>
      </c>
      <c r="CE2" s="819" t="n">
        <f aca="false">'Memòria Històrica'!CD3</f>
        <v>0</v>
      </c>
      <c r="CF2" s="945" t="n">
        <f aca="false">'Memòria Històrica'!CE3</f>
        <v>0</v>
      </c>
      <c r="CG2" s="946" t="n">
        <f aca="false">'Memòria Històrica'!CF3</f>
        <v>0</v>
      </c>
      <c r="CH2" s="945" t="n">
        <f aca="false">'Memòria Històrica'!CG3</f>
        <v>0</v>
      </c>
      <c r="CI2" s="948" t="n">
        <f aca="false">'Memòria Històrica'!CH3</f>
        <v>0</v>
      </c>
      <c r="CJ2" s="949" t="n">
        <f aca="false">'Memòria Històrica'!CI3</f>
        <v>0</v>
      </c>
      <c r="CK2" s="944" t="n">
        <f aca="false">'Memòria Històrica'!CJ3</f>
        <v>0</v>
      </c>
      <c r="CL2" s="819" t="n">
        <f aca="false">'Memòria Històrica'!CK3</f>
        <v>0</v>
      </c>
      <c r="CM2" s="945" t="n">
        <f aca="false">'Memòria Històrica'!CL3</f>
        <v>0</v>
      </c>
      <c r="CN2" s="946" t="n">
        <f aca="false">'Memòria Històrica'!CM3</f>
        <v>0</v>
      </c>
      <c r="CO2" s="945" t="n">
        <f aca="false">'Memòria Històrica'!CN3</f>
        <v>0</v>
      </c>
      <c r="CP2" s="948" t="n">
        <f aca="false">'Memòria Històrica'!CO3</f>
        <v>0</v>
      </c>
      <c r="CQ2" s="949" t="n">
        <f aca="false">'Memòria Històrica'!CP3</f>
        <v>0</v>
      </c>
      <c r="CR2" s="944" t="n">
        <f aca="false">'Memòria Històrica'!CQ3</f>
        <v>0</v>
      </c>
      <c r="CS2" s="819" t="n">
        <f aca="false">'Memòria Històrica'!CR3</f>
        <v>0</v>
      </c>
      <c r="CT2" s="945" t="n">
        <f aca="false">'Memòria Històrica'!CS3</f>
        <v>0</v>
      </c>
      <c r="CU2" s="946" t="n">
        <f aca="false">'Memòria Històrica'!CT3</f>
        <v>0</v>
      </c>
      <c r="CV2" s="945" t="n">
        <f aca="false">'Memòria Històrica'!CU3</f>
        <v>0</v>
      </c>
      <c r="CW2" s="947" t="n">
        <f aca="false">'Memòria Històrica'!CV3</f>
        <v>0</v>
      </c>
      <c r="CX2" s="944" t="n">
        <f aca="false">'Memòria Històrica'!CW3</f>
        <v>0</v>
      </c>
      <c r="CY2" s="819" t="n">
        <f aca="false">'Memòria Històrica'!CX3</f>
        <v>0</v>
      </c>
      <c r="CZ2" s="945" t="n">
        <f aca="false">'Memòria Històrica'!CY3</f>
        <v>0</v>
      </c>
      <c r="DA2" s="946" t="n">
        <f aca="false">'Memòria Històrica'!CZ3</f>
        <v>0</v>
      </c>
      <c r="DB2" s="945" t="n">
        <f aca="false">'Memòria Històrica'!DA3</f>
        <v>0</v>
      </c>
      <c r="DC2" s="947" t="n">
        <f aca="false">'Memòria Històrica'!DB3</f>
        <v>0</v>
      </c>
      <c r="DD2" s="944" t="n">
        <f aca="false">'Memòria Històrica'!DC3</f>
        <v>0</v>
      </c>
      <c r="DE2" s="819" t="n">
        <f aca="false">'Memòria Històrica'!DD3</f>
        <v>0</v>
      </c>
      <c r="DF2" s="945" t="n">
        <f aca="false">'Memòria Històrica'!DE3</f>
        <v>0</v>
      </c>
      <c r="DG2" s="946" t="n">
        <f aca="false">'Memòria Històrica'!DF3</f>
        <v>0</v>
      </c>
      <c r="DH2" s="945" t="n">
        <f aca="false">'Memòria Històrica'!DG3</f>
        <v>0</v>
      </c>
      <c r="DI2" s="947" t="n">
        <f aca="false">'Memòria Històrica'!DH3</f>
        <v>0</v>
      </c>
      <c r="DJ2" s="944" t="n">
        <f aca="false">'Memòria Històrica'!DI3</f>
        <v>0</v>
      </c>
      <c r="DK2" s="819" t="n">
        <f aca="false">'Memòria Històrica'!DJ3</f>
        <v>0</v>
      </c>
      <c r="DL2" s="945" t="n">
        <f aca="false">'Memòria Històrica'!DK3</f>
        <v>0</v>
      </c>
      <c r="DM2" s="946" t="n">
        <f aca="false">'Memòria Històrica'!DL3</f>
        <v>0</v>
      </c>
      <c r="DN2" s="945" t="n">
        <f aca="false">'Memòria Històrica'!DM3</f>
        <v>0</v>
      </c>
      <c r="DO2" s="947" t="n">
        <f aca="false">'Memòria Històrica'!DN3</f>
        <v>0</v>
      </c>
      <c r="DP2" s="944" t="n">
        <f aca="false">'Memòria Històrica'!DO3</f>
        <v>0</v>
      </c>
      <c r="DQ2" s="819" t="n">
        <f aca="false">'Memòria Històrica'!DP3</f>
        <v>0</v>
      </c>
      <c r="DR2" s="945" t="n">
        <f aca="false">'Memòria Històrica'!DQ3</f>
        <v>0</v>
      </c>
      <c r="DS2" s="946" t="n">
        <f aca="false">'Memòria Històrica'!DR3</f>
        <v>0</v>
      </c>
      <c r="DT2" s="945" t="n">
        <f aca="false">'Memòria Històrica'!DS3</f>
        <v>0</v>
      </c>
      <c r="DU2" s="947" t="n">
        <f aca="false">'Memòria Històrica'!DT3</f>
        <v>0</v>
      </c>
      <c r="DV2" s="944" t="n">
        <f aca="false">'Memòria Històrica'!DU3</f>
        <v>0</v>
      </c>
      <c r="DW2" s="819" t="n">
        <f aca="false">'Memòria Històrica'!DV3</f>
        <v>0</v>
      </c>
      <c r="DX2" s="945" t="n">
        <f aca="false">'Memòria Històrica'!DW3</f>
        <v>0</v>
      </c>
      <c r="DY2" s="946" t="n">
        <f aca="false">'Memòria Històrica'!DX3</f>
        <v>0</v>
      </c>
      <c r="DZ2" s="945" t="n">
        <f aca="false">'Memòria Històrica'!DY3</f>
        <v>0</v>
      </c>
      <c r="EA2" s="947" t="n">
        <f aca="false">'Memòria Històrica'!DZ3</f>
        <v>0</v>
      </c>
      <c r="EB2" s="944" t="n">
        <f aca="false">'Memòria Històrica'!EA3</f>
        <v>0</v>
      </c>
      <c r="EC2" s="819" t="n">
        <f aca="false">'Memòria Històrica'!EB3</f>
        <v>0</v>
      </c>
      <c r="ED2" s="945" t="n">
        <f aca="false">'Memòria Històrica'!EC3</f>
        <v>0</v>
      </c>
      <c r="EE2" s="946" t="n">
        <f aca="false">'Memòria Històrica'!ED3</f>
        <v>0</v>
      </c>
      <c r="EF2" s="945" t="n">
        <f aca="false">'Memòria Històrica'!EE3</f>
        <v>0</v>
      </c>
      <c r="EG2" s="947" t="n">
        <f aca="false">'Memòria Històrica'!EF3</f>
        <v>0</v>
      </c>
      <c r="EH2" s="944" t="n">
        <f aca="false">'Memòria Històrica'!EG3</f>
        <v>0</v>
      </c>
      <c r="EI2" s="819" t="n">
        <f aca="false">'Memòria Històrica'!EH3</f>
        <v>0</v>
      </c>
      <c r="EJ2" s="945" t="n">
        <f aca="false">'Memòria Històrica'!EI3</f>
        <v>0</v>
      </c>
      <c r="EK2" s="946" t="n">
        <f aca="false">'Memòria Històrica'!EJ3</f>
        <v>0</v>
      </c>
      <c r="EL2" s="945" t="n">
        <f aca="false">'Memòria Històrica'!EK3</f>
        <v>0</v>
      </c>
      <c r="EM2" s="947" t="n">
        <f aca="false">'Memòria Històrica'!EL3</f>
        <v>0</v>
      </c>
      <c r="EN2" s="944" t="n">
        <f aca="false">'Memòria Històrica'!EM3</f>
        <v>0</v>
      </c>
      <c r="EO2" s="819" t="n">
        <f aca="false">'Memòria Històrica'!EN3</f>
        <v>0</v>
      </c>
      <c r="EP2" s="945" t="n">
        <f aca="false">'Memòria Històrica'!EO3</f>
        <v>0</v>
      </c>
      <c r="EQ2" s="946" t="n">
        <f aca="false">'Memòria Històrica'!EP3</f>
        <v>0</v>
      </c>
      <c r="ER2" s="945" t="n">
        <f aca="false">'Memòria Històrica'!EQ3</f>
        <v>0</v>
      </c>
      <c r="ES2" s="947" t="n">
        <f aca="false">'Memòria Històrica'!ER3</f>
        <v>0</v>
      </c>
      <c r="ET2" s="944" t="n">
        <f aca="false">'Memòria Històrica'!ES3</f>
        <v>0</v>
      </c>
      <c r="EU2" s="819" t="n">
        <f aca="false">'Memòria Històrica'!ET3</f>
        <v>0</v>
      </c>
      <c r="EV2" s="945" t="n">
        <f aca="false">'Memòria Històrica'!EU3</f>
        <v>0</v>
      </c>
      <c r="EW2" s="946" t="n">
        <f aca="false">'Memòria Històrica'!EV3</f>
        <v>0</v>
      </c>
      <c r="EX2" s="945" t="n">
        <f aca="false">'Memòria Històrica'!EW3</f>
        <v>0</v>
      </c>
      <c r="EY2" s="947" t="n">
        <f aca="false">'Memòria Històrica'!EX3</f>
        <v>0</v>
      </c>
      <c r="EZ2" s="944" t="n">
        <f aca="false">'Memòria Històrica'!EY3</f>
        <v>0</v>
      </c>
      <c r="FA2" s="819" t="n">
        <f aca="false">'Memòria Històrica'!EZ3</f>
        <v>0</v>
      </c>
      <c r="FB2" s="945" t="n">
        <f aca="false">'Memòria Històrica'!FA3</f>
        <v>0</v>
      </c>
      <c r="FC2" s="946" t="n">
        <f aca="false">'Memòria Històrica'!FB3</f>
        <v>0</v>
      </c>
      <c r="FD2" s="945" t="n">
        <f aca="false">'Memòria Històrica'!FC3</f>
        <v>0</v>
      </c>
      <c r="FE2" s="948" t="n">
        <f aca="false">'Memòria Històrica'!FD3</f>
        <v>0</v>
      </c>
      <c r="FF2" s="949" t="n">
        <f aca="false">'Memòria Històrica'!FE3</f>
        <v>0</v>
      </c>
      <c r="FG2" s="944" t="n">
        <f aca="false">'Memòria Històrica'!FF3</f>
        <v>0</v>
      </c>
      <c r="FH2" s="819" t="n">
        <f aca="false">'Memòria Històrica'!FG3</f>
        <v>0</v>
      </c>
      <c r="FI2" s="945" t="n">
        <f aca="false">'Memòria Històrica'!FH3</f>
        <v>0</v>
      </c>
      <c r="FJ2" s="946" t="n">
        <f aca="false">'Memòria Històrica'!FI3</f>
        <v>0</v>
      </c>
      <c r="FK2" s="945" t="n">
        <f aca="false">'Memòria Històrica'!FJ3</f>
        <v>0</v>
      </c>
      <c r="FL2" s="948" t="n">
        <f aca="false">'Memòria Històrica'!FK3</f>
        <v>0</v>
      </c>
      <c r="FM2" s="949" t="n">
        <f aca="false">'Memòria Històrica'!FL3</f>
        <v>0</v>
      </c>
      <c r="FN2" s="944" t="n">
        <f aca="false">'Memòria Històrica'!FM3</f>
        <v>0</v>
      </c>
      <c r="FO2" s="819" t="n">
        <f aca="false">'Memòria Històrica'!FN3</f>
        <v>0</v>
      </c>
      <c r="FP2" s="945" t="n">
        <f aca="false">'Memòria Històrica'!FO3</f>
        <v>0</v>
      </c>
      <c r="FQ2" s="946" t="n">
        <f aca="false">'Memòria Històrica'!FP3</f>
        <v>0</v>
      </c>
      <c r="FR2" s="945" t="n">
        <f aca="false">'Memòria Històrica'!FQ3</f>
        <v>0</v>
      </c>
      <c r="FS2" s="947" t="n">
        <f aca="false">'Memòria Històrica'!FR3</f>
        <v>0</v>
      </c>
      <c r="FT2" s="944" t="n">
        <f aca="false">'Memòria Històrica'!FS3</f>
        <v>0</v>
      </c>
      <c r="FU2" s="819" t="n">
        <f aca="false">'Memòria Històrica'!FT3</f>
        <v>0</v>
      </c>
      <c r="FV2" s="945" t="n">
        <f aca="false">'Memòria Històrica'!FU3</f>
        <v>0</v>
      </c>
      <c r="FW2" s="946" t="n">
        <f aca="false">'Memòria Històrica'!FV3</f>
        <v>0</v>
      </c>
      <c r="FX2" s="945" t="n">
        <f aca="false">'Memòria Històrica'!FW3</f>
        <v>0</v>
      </c>
      <c r="FY2" s="947" t="n">
        <f aca="false">'Memòria Històrica'!FX3</f>
        <v>0</v>
      </c>
      <c r="FZ2" s="944" t="n">
        <f aca="false">'Memòria Històrica'!FY3</f>
        <v>0</v>
      </c>
      <c r="GA2" s="819" t="n">
        <f aca="false">'Memòria Històrica'!FZ3</f>
        <v>0</v>
      </c>
      <c r="GB2" s="945" t="n">
        <f aca="false">'Memòria Històrica'!GA3</f>
        <v>0</v>
      </c>
      <c r="GC2" s="946" t="n">
        <f aca="false">'Memòria Històrica'!GB3</f>
        <v>0</v>
      </c>
      <c r="GD2" s="945" t="n">
        <f aca="false">'Memòria Històrica'!GC3</f>
        <v>0</v>
      </c>
      <c r="GE2" s="947" t="n">
        <f aca="false">'Memòria Històrica'!GD3</f>
        <v>0</v>
      </c>
      <c r="GF2" s="944" t="n">
        <f aca="false">'Memòria Històrica'!GE3</f>
        <v>0</v>
      </c>
      <c r="GG2" s="819" t="n">
        <f aca="false">'Memòria Històrica'!GF3</f>
        <v>0</v>
      </c>
      <c r="GH2" s="945" t="n">
        <f aca="false">'Memòria Històrica'!GG3</f>
        <v>0</v>
      </c>
      <c r="GI2" s="946" t="n">
        <f aca="false">'Memòria Històrica'!GH3</f>
        <v>0</v>
      </c>
      <c r="GJ2" s="945" t="n">
        <f aca="false">'Memòria Històrica'!GI3</f>
        <v>0</v>
      </c>
      <c r="GK2" s="947" t="n">
        <f aca="false">'Memòria Històrica'!GJ3</f>
        <v>0</v>
      </c>
      <c r="GL2" s="944" t="n">
        <f aca="false">'Memòria Històrica'!GK3</f>
        <v>0</v>
      </c>
      <c r="GM2" s="819" t="n">
        <f aca="false">'Memòria Històrica'!GL3</f>
        <v>0</v>
      </c>
      <c r="GN2" s="945" t="n">
        <f aca="false">'Memòria Històrica'!GM3</f>
        <v>0</v>
      </c>
      <c r="GO2" s="946" t="n">
        <f aca="false">'Memòria Històrica'!GN3</f>
        <v>0</v>
      </c>
      <c r="GP2" s="945" t="n">
        <f aca="false">'Memòria Històrica'!GO3</f>
        <v>0</v>
      </c>
      <c r="GQ2" s="947" t="n">
        <f aca="false">'Memòria Històrica'!GP3</f>
        <v>0</v>
      </c>
      <c r="GR2" s="944" t="n">
        <f aca="false">'Memòria Històrica'!GQ3</f>
        <v>0</v>
      </c>
      <c r="GS2" s="819" t="n">
        <f aca="false">'Memòria Històrica'!GR3</f>
        <v>0</v>
      </c>
      <c r="GT2" s="945" t="n">
        <f aca="false">'Memòria Històrica'!GS3</f>
        <v>0</v>
      </c>
      <c r="GU2" s="946" t="n">
        <f aca="false">'Memòria Històrica'!GT3</f>
        <v>0</v>
      </c>
      <c r="GV2" s="945" t="n">
        <f aca="false">'Memòria Històrica'!GU3</f>
        <v>0</v>
      </c>
      <c r="GW2" s="947" t="n">
        <f aca="false">'Memòria Històrica'!GV3</f>
        <v>0</v>
      </c>
      <c r="GX2" s="950"/>
      <c r="GY2" s="951"/>
      <c r="GZ2" s="952"/>
      <c r="HA2" s="951"/>
      <c r="HB2" s="952"/>
      <c r="HC2" s="953"/>
    </row>
    <row r="3" customFormat="false" ht="27.75" hidden="false" customHeight="true" outlineLevel="0" collapsed="false">
      <c r="A3" s="934"/>
      <c r="B3" s="938"/>
      <c r="C3" s="938"/>
      <c r="D3" s="944"/>
      <c r="E3" s="819"/>
      <c r="F3" s="819"/>
      <c r="G3" s="819"/>
      <c r="H3" s="819"/>
      <c r="I3" s="947"/>
      <c r="J3" s="944"/>
      <c r="K3" s="819"/>
      <c r="L3" s="819"/>
      <c r="M3" s="819"/>
      <c r="N3" s="819"/>
      <c r="O3" s="947"/>
      <c r="P3" s="944"/>
      <c r="Q3" s="819"/>
      <c r="R3" s="819"/>
      <c r="S3" s="819"/>
      <c r="T3" s="819"/>
      <c r="U3" s="947"/>
      <c r="V3" s="944"/>
      <c r="W3" s="819"/>
      <c r="X3" s="819"/>
      <c r="Y3" s="819"/>
      <c r="Z3" s="819"/>
      <c r="AA3" s="947"/>
      <c r="AB3" s="944"/>
      <c r="AC3" s="819"/>
      <c r="AD3" s="819"/>
      <c r="AE3" s="819"/>
      <c r="AF3" s="819"/>
      <c r="AG3" s="947"/>
      <c r="AH3" s="944"/>
      <c r="AI3" s="819"/>
      <c r="AJ3" s="819"/>
      <c r="AK3" s="819"/>
      <c r="AL3" s="819"/>
      <c r="AM3" s="947"/>
      <c r="AN3" s="944"/>
      <c r="AO3" s="819"/>
      <c r="AP3" s="819"/>
      <c r="AQ3" s="819"/>
      <c r="AR3" s="819"/>
      <c r="AS3" s="947"/>
      <c r="AT3" s="944"/>
      <c r="AU3" s="819"/>
      <c r="AV3" s="819"/>
      <c r="AW3" s="819"/>
      <c r="AX3" s="819"/>
      <c r="AY3" s="947"/>
      <c r="AZ3" s="944"/>
      <c r="BA3" s="819"/>
      <c r="BB3" s="819"/>
      <c r="BC3" s="819"/>
      <c r="BD3" s="819"/>
      <c r="BE3" s="947"/>
      <c r="BF3" s="944"/>
      <c r="BG3" s="819"/>
      <c r="BH3" s="819"/>
      <c r="BI3" s="819"/>
      <c r="BJ3" s="819"/>
      <c r="BK3" s="947"/>
      <c r="BL3" s="944"/>
      <c r="BM3" s="819"/>
      <c r="BN3" s="819"/>
      <c r="BO3" s="819"/>
      <c r="BP3" s="819"/>
      <c r="BQ3" s="947"/>
      <c r="BR3" s="944"/>
      <c r="BS3" s="819"/>
      <c r="BT3" s="819"/>
      <c r="BU3" s="819"/>
      <c r="BV3" s="819"/>
      <c r="BW3" s="947"/>
      <c r="BX3" s="944"/>
      <c r="BY3" s="819"/>
      <c r="BZ3" s="819"/>
      <c r="CA3" s="819"/>
      <c r="CB3" s="819"/>
      <c r="CC3" s="947"/>
      <c r="CD3" s="944"/>
      <c r="CE3" s="819"/>
      <c r="CF3" s="819"/>
      <c r="CG3" s="819"/>
      <c r="CH3" s="819"/>
      <c r="CI3" s="948"/>
      <c r="CJ3" s="949"/>
      <c r="CK3" s="944"/>
      <c r="CL3" s="819"/>
      <c r="CM3" s="819"/>
      <c r="CN3" s="819"/>
      <c r="CO3" s="819"/>
      <c r="CP3" s="948"/>
      <c r="CQ3" s="949"/>
      <c r="CR3" s="944"/>
      <c r="CS3" s="819"/>
      <c r="CT3" s="819"/>
      <c r="CU3" s="819"/>
      <c r="CV3" s="819"/>
      <c r="CW3" s="947"/>
      <c r="CX3" s="944"/>
      <c r="CY3" s="819"/>
      <c r="CZ3" s="819"/>
      <c r="DA3" s="819"/>
      <c r="DB3" s="819"/>
      <c r="DC3" s="947"/>
      <c r="DD3" s="944"/>
      <c r="DE3" s="819"/>
      <c r="DF3" s="819"/>
      <c r="DG3" s="819"/>
      <c r="DH3" s="819"/>
      <c r="DI3" s="947"/>
      <c r="DJ3" s="944"/>
      <c r="DK3" s="819"/>
      <c r="DL3" s="819"/>
      <c r="DM3" s="819"/>
      <c r="DN3" s="819"/>
      <c r="DO3" s="947"/>
      <c r="DP3" s="944"/>
      <c r="DQ3" s="819"/>
      <c r="DR3" s="819"/>
      <c r="DS3" s="819"/>
      <c r="DT3" s="819"/>
      <c r="DU3" s="947"/>
      <c r="DV3" s="944"/>
      <c r="DW3" s="819"/>
      <c r="DX3" s="819"/>
      <c r="DY3" s="819"/>
      <c r="DZ3" s="819"/>
      <c r="EA3" s="947"/>
      <c r="EB3" s="944"/>
      <c r="EC3" s="819"/>
      <c r="ED3" s="819"/>
      <c r="EE3" s="819"/>
      <c r="EF3" s="819"/>
      <c r="EG3" s="947"/>
      <c r="EH3" s="944"/>
      <c r="EI3" s="819"/>
      <c r="EJ3" s="819"/>
      <c r="EK3" s="819"/>
      <c r="EL3" s="819"/>
      <c r="EM3" s="947"/>
      <c r="EN3" s="944"/>
      <c r="EO3" s="819"/>
      <c r="EP3" s="819"/>
      <c r="EQ3" s="819"/>
      <c r="ER3" s="819"/>
      <c r="ES3" s="947"/>
      <c r="ET3" s="944"/>
      <c r="EU3" s="819"/>
      <c r="EV3" s="819"/>
      <c r="EW3" s="819"/>
      <c r="EX3" s="819"/>
      <c r="EY3" s="947"/>
      <c r="EZ3" s="944"/>
      <c r="FA3" s="819"/>
      <c r="FB3" s="819"/>
      <c r="FC3" s="819"/>
      <c r="FD3" s="819"/>
      <c r="FE3" s="948"/>
      <c r="FF3" s="949"/>
      <c r="FG3" s="944"/>
      <c r="FH3" s="819"/>
      <c r="FI3" s="819"/>
      <c r="FJ3" s="819"/>
      <c r="FK3" s="819"/>
      <c r="FL3" s="948"/>
      <c r="FM3" s="949"/>
      <c r="FN3" s="944"/>
      <c r="FO3" s="819"/>
      <c r="FP3" s="819"/>
      <c r="FQ3" s="819"/>
      <c r="FR3" s="819"/>
      <c r="FS3" s="947"/>
      <c r="FT3" s="944"/>
      <c r="FU3" s="819"/>
      <c r="FV3" s="819"/>
      <c r="FW3" s="819"/>
      <c r="FX3" s="819"/>
      <c r="FY3" s="947"/>
      <c r="FZ3" s="944"/>
      <c r="GA3" s="819"/>
      <c r="GB3" s="819"/>
      <c r="GC3" s="819"/>
      <c r="GD3" s="819"/>
      <c r="GE3" s="947"/>
      <c r="GF3" s="944"/>
      <c r="GG3" s="819"/>
      <c r="GH3" s="819"/>
      <c r="GI3" s="819"/>
      <c r="GJ3" s="819"/>
      <c r="GK3" s="947"/>
      <c r="GL3" s="944"/>
      <c r="GM3" s="819"/>
      <c r="GN3" s="819"/>
      <c r="GO3" s="819"/>
      <c r="GP3" s="819"/>
      <c r="GQ3" s="947"/>
      <c r="GR3" s="944"/>
      <c r="GS3" s="819"/>
      <c r="GT3" s="819"/>
      <c r="GU3" s="819"/>
      <c r="GV3" s="819"/>
      <c r="GW3" s="947"/>
      <c r="GX3" s="950"/>
      <c r="GY3" s="951"/>
      <c r="GZ3" s="951"/>
      <c r="HA3" s="951"/>
      <c r="HB3" s="951"/>
      <c r="HC3" s="953"/>
    </row>
    <row r="4" customFormat="false" ht="15" hidden="false" customHeight="true" outlineLevel="0" collapsed="false">
      <c r="A4" s="934"/>
      <c r="B4" s="954" t="s">
        <v>407</v>
      </c>
      <c r="C4" s="955" t="s">
        <v>554</v>
      </c>
      <c r="D4" s="836" t="n">
        <f aca="false">'Memòria Històrica'!C6</f>
        <v>0</v>
      </c>
      <c r="E4" s="836"/>
      <c r="F4" s="836"/>
      <c r="G4" s="836"/>
      <c r="H4" s="836"/>
      <c r="I4" s="836"/>
      <c r="J4" s="828" t="n">
        <f aca="false">'Memòria Històrica'!I6</f>
        <v>0</v>
      </c>
      <c r="K4" s="828"/>
      <c r="L4" s="828"/>
      <c r="M4" s="828"/>
      <c r="N4" s="828"/>
      <c r="O4" s="828"/>
      <c r="P4" s="836" t="n">
        <f aca="false">'Memòria Històrica'!O6</f>
        <v>0</v>
      </c>
      <c r="Q4" s="836"/>
      <c r="R4" s="836"/>
      <c r="S4" s="836"/>
      <c r="T4" s="836"/>
      <c r="U4" s="836"/>
      <c r="V4" s="828" t="n">
        <f aca="false">'Memòria Històrica'!U6</f>
        <v>0</v>
      </c>
      <c r="W4" s="828"/>
      <c r="X4" s="828"/>
      <c r="Y4" s="828"/>
      <c r="Z4" s="828"/>
      <c r="AA4" s="828"/>
      <c r="AB4" s="956" t="n">
        <f aca="false">'Memòria Històrica'!AA6</f>
        <v>0</v>
      </c>
      <c r="AC4" s="956"/>
      <c r="AD4" s="956"/>
      <c r="AE4" s="956"/>
      <c r="AF4" s="956"/>
      <c r="AG4" s="956"/>
      <c r="AH4" s="828" t="n">
        <f aca="false">'Memòria Històrica'!AG6</f>
        <v>0</v>
      </c>
      <c r="AI4" s="828"/>
      <c r="AJ4" s="828"/>
      <c r="AK4" s="828"/>
      <c r="AL4" s="828"/>
      <c r="AM4" s="828"/>
      <c r="AN4" s="836" t="n">
        <f aca="false">'Memòria Històrica'!AM6</f>
        <v>0</v>
      </c>
      <c r="AO4" s="836"/>
      <c r="AP4" s="836"/>
      <c r="AQ4" s="836"/>
      <c r="AR4" s="836"/>
      <c r="AS4" s="836"/>
      <c r="AT4" s="828" t="n">
        <f aca="false">'Memòria Històrica'!AS6</f>
        <v>0</v>
      </c>
      <c r="AU4" s="828"/>
      <c r="AV4" s="828"/>
      <c r="AW4" s="828"/>
      <c r="AX4" s="828"/>
      <c r="AY4" s="828"/>
      <c r="AZ4" s="836" t="n">
        <f aca="false">'Memòria Històrica'!AY6</f>
        <v>0</v>
      </c>
      <c r="BA4" s="836"/>
      <c r="BB4" s="836"/>
      <c r="BC4" s="836"/>
      <c r="BD4" s="836"/>
      <c r="BE4" s="836"/>
      <c r="BF4" s="828" t="n">
        <f aca="false">'Memòria Històrica'!BE6</f>
        <v>0</v>
      </c>
      <c r="BG4" s="828"/>
      <c r="BH4" s="828"/>
      <c r="BI4" s="828"/>
      <c r="BJ4" s="828"/>
      <c r="BK4" s="828"/>
      <c r="BL4" s="836" t="n">
        <f aca="false">'Memòria Històrica'!BK6</f>
        <v>0</v>
      </c>
      <c r="BM4" s="836"/>
      <c r="BN4" s="836"/>
      <c r="BO4" s="836"/>
      <c r="BP4" s="836"/>
      <c r="BQ4" s="836"/>
      <c r="BR4" s="830" t="n">
        <f aca="false">'Memòria Històrica'!BQ6</f>
        <v>0</v>
      </c>
      <c r="BS4" s="830"/>
      <c r="BT4" s="830"/>
      <c r="BU4" s="830"/>
      <c r="BV4" s="830"/>
      <c r="BW4" s="830"/>
      <c r="BX4" s="836" t="n">
        <f aca="false">'Memòria Històrica'!BW6</f>
        <v>0</v>
      </c>
      <c r="BY4" s="836"/>
      <c r="BZ4" s="836"/>
      <c r="CA4" s="836"/>
      <c r="CB4" s="836"/>
      <c r="CC4" s="836"/>
      <c r="CD4" s="830" t="n">
        <f aca="false">'Memòria Històrica'!CC6</f>
        <v>0</v>
      </c>
      <c r="CE4" s="830"/>
      <c r="CF4" s="830"/>
      <c r="CG4" s="830"/>
      <c r="CH4" s="830"/>
      <c r="CI4" s="830"/>
      <c r="CJ4" s="830"/>
      <c r="CK4" s="831" t="n">
        <f aca="false">'Memòria Històrica'!CJ6</f>
        <v>0</v>
      </c>
      <c r="CL4" s="831"/>
      <c r="CM4" s="831"/>
      <c r="CN4" s="831"/>
      <c r="CO4" s="831"/>
      <c r="CP4" s="831"/>
      <c r="CQ4" s="831"/>
      <c r="CR4" s="829" t="n">
        <f aca="false">'Memòria Històrica'!CQ6</f>
        <v>0</v>
      </c>
      <c r="CS4" s="829"/>
      <c r="CT4" s="829"/>
      <c r="CU4" s="829"/>
      <c r="CV4" s="829"/>
      <c r="CW4" s="829"/>
      <c r="CX4" s="957" t="n">
        <f aca="false">'Memòria Històrica'!CW6</f>
        <v>0</v>
      </c>
      <c r="CY4" s="957"/>
      <c r="CZ4" s="957"/>
      <c r="DA4" s="957"/>
      <c r="DB4" s="957"/>
      <c r="DC4" s="957"/>
      <c r="DD4" s="830" t="n">
        <f aca="false">'Memòria Històrica'!DC6</f>
        <v>0</v>
      </c>
      <c r="DE4" s="830"/>
      <c r="DF4" s="830"/>
      <c r="DG4" s="830"/>
      <c r="DH4" s="830"/>
      <c r="DI4" s="830"/>
      <c r="DJ4" s="957" t="n">
        <f aca="false">'Memòria Històrica'!DI6</f>
        <v>0</v>
      </c>
      <c r="DK4" s="957"/>
      <c r="DL4" s="957"/>
      <c r="DM4" s="957"/>
      <c r="DN4" s="957"/>
      <c r="DO4" s="957"/>
      <c r="DP4" s="830" t="n">
        <f aca="false">'Memòria Històrica'!DO6</f>
        <v>0</v>
      </c>
      <c r="DQ4" s="830"/>
      <c r="DR4" s="830"/>
      <c r="DS4" s="830"/>
      <c r="DT4" s="830"/>
      <c r="DU4" s="830"/>
      <c r="DV4" s="957" t="n">
        <f aca="false">'Memòria Històrica'!DU6</f>
        <v>0</v>
      </c>
      <c r="DW4" s="957"/>
      <c r="DX4" s="957"/>
      <c r="DY4" s="957"/>
      <c r="DZ4" s="957"/>
      <c r="EA4" s="957"/>
      <c r="EB4" s="958" t="n">
        <f aca="false">'Memòria Històrica'!EA6</f>
        <v>0</v>
      </c>
      <c r="EC4" s="958"/>
      <c r="ED4" s="958"/>
      <c r="EE4" s="958"/>
      <c r="EF4" s="958"/>
      <c r="EG4" s="958"/>
      <c r="EH4" s="836" t="n">
        <f aca="false">'Memòria Històrica'!EG6</f>
        <v>0</v>
      </c>
      <c r="EI4" s="836"/>
      <c r="EJ4" s="836"/>
      <c r="EK4" s="836"/>
      <c r="EL4" s="836"/>
      <c r="EM4" s="836"/>
      <c r="EN4" s="830" t="n">
        <f aca="false">'Memòria Històrica'!EM6</f>
        <v>0</v>
      </c>
      <c r="EO4" s="830"/>
      <c r="EP4" s="830"/>
      <c r="EQ4" s="830"/>
      <c r="ER4" s="830"/>
      <c r="ES4" s="830"/>
      <c r="ET4" s="836" t="n">
        <f aca="false">'Memòria Històrica'!ES6</f>
        <v>0</v>
      </c>
      <c r="EU4" s="836"/>
      <c r="EV4" s="836"/>
      <c r="EW4" s="836"/>
      <c r="EX4" s="836"/>
      <c r="EY4" s="836"/>
      <c r="EZ4" s="830" t="n">
        <f aca="false">'Memòria Històrica'!EY6</f>
        <v>0</v>
      </c>
      <c r="FA4" s="830"/>
      <c r="FB4" s="830"/>
      <c r="FC4" s="830"/>
      <c r="FD4" s="830"/>
      <c r="FE4" s="830"/>
      <c r="FF4" s="830"/>
      <c r="FG4" s="957" t="n">
        <f aca="false">'Memòria Històrica'!FF6</f>
        <v>0</v>
      </c>
      <c r="FH4" s="957"/>
      <c r="FI4" s="957"/>
      <c r="FJ4" s="957"/>
      <c r="FK4" s="957"/>
      <c r="FL4" s="957"/>
      <c r="FM4" s="957"/>
      <c r="FN4" s="830" t="n">
        <f aca="false">'Memòria Històrica'!FM6</f>
        <v>0</v>
      </c>
      <c r="FO4" s="830"/>
      <c r="FP4" s="830"/>
      <c r="FQ4" s="830"/>
      <c r="FR4" s="830"/>
      <c r="FS4" s="830"/>
      <c r="FT4" s="957" t="n">
        <f aca="false">'Memòria Històrica'!FS6</f>
        <v>0</v>
      </c>
      <c r="FU4" s="957"/>
      <c r="FV4" s="957"/>
      <c r="FW4" s="957"/>
      <c r="FX4" s="957"/>
      <c r="FY4" s="957"/>
      <c r="FZ4" s="830" t="n">
        <f aca="false">'Memòria Històrica'!FY6</f>
        <v>0</v>
      </c>
      <c r="GA4" s="830"/>
      <c r="GB4" s="830"/>
      <c r="GC4" s="830"/>
      <c r="GD4" s="830"/>
      <c r="GE4" s="830"/>
      <c r="GF4" s="957" t="n">
        <f aca="false">'Memòria Històrica'!GE6</f>
        <v>0</v>
      </c>
      <c r="GG4" s="957"/>
      <c r="GH4" s="957"/>
      <c r="GI4" s="957"/>
      <c r="GJ4" s="957"/>
      <c r="GK4" s="957"/>
      <c r="GL4" s="830" t="n">
        <f aca="false">'Memòria Històrica'!GK6</f>
        <v>0</v>
      </c>
      <c r="GM4" s="830"/>
      <c r="GN4" s="830"/>
      <c r="GO4" s="830"/>
      <c r="GP4" s="830"/>
      <c r="GQ4" s="830"/>
      <c r="GR4" s="957" t="n">
        <f aca="false">'Memòria Històrica'!GQ6</f>
        <v>0</v>
      </c>
      <c r="GS4" s="957"/>
      <c r="GT4" s="957"/>
      <c r="GU4" s="957"/>
      <c r="GV4" s="957"/>
      <c r="GW4" s="957"/>
      <c r="GX4" s="957"/>
      <c r="GY4" s="957"/>
      <c r="GZ4" s="957"/>
      <c r="HA4" s="957"/>
      <c r="HB4" s="957"/>
      <c r="HC4" s="957"/>
    </row>
    <row r="5" customFormat="false" ht="13.5" hidden="false" customHeight="true" outlineLevel="0" collapsed="false">
      <c r="A5" s="934"/>
      <c r="B5" s="934"/>
      <c r="C5" s="955"/>
      <c r="D5" s="836"/>
      <c r="E5" s="836"/>
      <c r="F5" s="836"/>
      <c r="G5" s="836"/>
      <c r="H5" s="836"/>
      <c r="I5" s="836"/>
      <c r="J5" s="828"/>
      <c r="K5" s="828"/>
      <c r="L5" s="828"/>
      <c r="M5" s="828"/>
      <c r="N5" s="828"/>
      <c r="O5" s="828"/>
      <c r="P5" s="836"/>
      <c r="Q5" s="836"/>
      <c r="R5" s="836"/>
      <c r="S5" s="836"/>
      <c r="T5" s="836"/>
      <c r="U5" s="836"/>
      <c r="V5" s="828"/>
      <c r="W5" s="828"/>
      <c r="X5" s="828"/>
      <c r="Y5" s="828"/>
      <c r="Z5" s="828"/>
      <c r="AA5" s="828"/>
      <c r="AB5" s="956"/>
      <c r="AC5" s="956"/>
      <c r="AD5" s="956"/>
      <c r="AE5" s="956"/>
      <c r="AF5" s="956"/>
      <c r="AG5" s="956"/>
      <c r="AH5" s="828"/>
      <c r="AI5" s="828"/>
      <c r="AJ5" s="828"/>
      <c r="AK5" s="828"/>
      <c r="AL5" s="828"/>
      <c r="AM5" s="828"/>
      <c r="AN5" s="836"/>
      <c r="AO5" s="836"/>
      <c r="AP5" s="836"/>
      <c r="AQ5" s="836"/>
      <c r="AR5" s="836"/>
      <c r="AS5" s="836"/>
      <c r="AT5" s="828"/>
      <c r="AU5" s="828"/>
      <c r="AV5" s="828"/>
      <c r="AW5" s="828"/>
      <c r="AX5" s="828"/>
      <c r="AY5" s="828"/>
      <c r="AZ5" s="836"/>
      <c r="BA5" s="836"/>
      <c r="BB5" s="836"/>
      <c r="BC5" s="836"/>
      <c r="BD5" s="836"/>
      <c r="BE5" s="836"/>
      <c r="BF5" s="828"/>
      <c r="BG5" s="828"/>
      <c r="BH5" s="828"/>
      <c r="BI5" s="828"/>
      <c r="BJ5" s="828"/>
      <c r="BK5" s="828"/>
      <c r="BL5" s="836"/>
      <c r="BM5" s="836"/>
      <c r="BN5" s="836"/>
      <c r="BO5" s="836"/>
      <c r="BP5" s="836"/>
      <c r="BQ5" s="836"/>
      <c r="BR5" s="830"/>
      <c r="BS5" s="830"/>
      <c r="BT5" s="830"/>
      <c r="BU5" s="830"/>
      <c r="BV5" s="830"/>
      <c r="BW5" s="830"/>
      <c r="BX5" s="836"/>
      <c r="BY5" s="836"/>
      <c r="BZ5" s="836"/>
      <c r="CA5" s="836"/>
      <c r="CB5" s="836"/>
      <c r="CC5" s="836"/>
      <c r="CD5" s="830"/>
      <c r="CE5" s="830"/>
      <c r="CF5" s="830"/>
      <c r="CG5" s="830"/>
      <c r="CH5" s="830"/>
      <c r="CI5" s="830"/>
      <c r="CJ5" s="830"/>
      <c r="CK5" s="831"/>
      <c r="CL5" s="831"/>
      <c r="CM5" s="831"/>
      <c r="CN5" s="831"/>
      <c r="CO5" s="831"/>
      <c r="CP5" s="831"/>
      <c r="CQ5" s="831"/>
      <c r="CR5" s="829"/>
      <c r="CS5" s="829"/>
      <c r="CT5" s="829"/>
      <c r="CU5" s="829"/>
      <c r="CV5" s="829"/>
      <c r="CW5" s="829"/>
      <c r="CX5" s="957"/>
      <c r="CY5" s="957"/>
      <c r="CZ5" s="957"/>
      <c r="DA5" s="957"/>
      <c r="DB5" s="957"/>
      <c r="DC5" s="957"/>
      <c r="DD5" s="830"/>
      <c r="DE5" s="830"/>
      <c r="DF5" s="830"/>
      <c r="DG5" s="830"/>
      <c r="DH5" s="830"/>
      <c r="DI5" s="830"/>
      <c r="DJ5" s="957"/>
      <c r="DK5" s="957"/>
      <c r="DL5" s="957"/>
      <c r="DM5" s="957"/>
      <c r="DN5" s="957"/>
      <c r="DO5" s="957"/>
      <c r="DP5" s="830"/>
      <c r="DQ5" s="830"/>
      <c r="DR5" s="830"/>
      <c r="DS5" s="830"/>
      <c r="DT5" s="830"/>
      <c r="DU5" s="830"/>
      <c r="DV5" s="957"/>
      <c r="DW5" s="957"/>
      <c r="DX5" s="957"/>
      <c r="DY5" s="957"/>
      <c r="DZ5" s="957"/>
      <c r="EA5" s="957"/>
      <c r="EB5" s="958"/>
      <c r="EC5" s="958"/>
      <c r="ED5" s="958"/>
      <c r="EE5" s="958"/>
      <c r="EF5" s="958"/>
      <c r="EG5" s="958"/>
      <c r="EH5" s="836"/>
      <c r="EI5" s="836"/>
      <c r="EJ5" s="836"/>
      <c r="EK5" s="836"/>
      <c r="EL5" s="836"/>
      <c r="EM5" s="836"/>
      <c r="EN5" s="830"/>
      <c r="EO5" s="830"/>
      <c r="EP5" s="830"/>
      <c r="EQ5" s="830"/>
      <c r="ER5" s="830"/>
      <c r="ES5" s="830"/>
      <c r="ET5" s="836"/>
      <c r="EU5" s="836"/>
      <c r="EV5" s="836"/>
      <c r="EW5" s="836"/>
      <c r="EX5" s="836"/>
      <c r="EY5" s="836"/>
      <c r="EZ5" s="830"/>
      <c r="FA5" s="830"/>
      <c r="FB5" s="830"/>
      <c r="FC5" s="830"/>
      <c r="FD5" s="830"/>
      <c r="FE5" s="830"/>
      <c r="FF5" s="830"/>
      <c r="FG5" s="957"/>
      <c r="FH5" s="957"/>
      <c r="FI5" s="957"/>
      <c r="FJ5" s="957"/>
      <c r="FK5" s="957"/>
      <c r="FL5" s="957"/>
      <c r="FM5" s="957"/>
      <c r="FN5" s="830"/>
      <c r="FO5" s="830"/>
      <c r="FP5" s="830"/>
      <c r="FQ5" s="830"/>
      <c r="FR5" s="830"/>
      <c r="FS5" s="830"/>
      <c r="FT5" s="957"/>
      <c r="FU5" s="957"/>
      <c r="FV5" s="957"/>
      <c r="FW5" s="957"/>
      <c r="FX5" s="957"/>
      <c r="FY5" s="957"/>
      <c r="FZ5" s="830"/>
      <c r="GA5" s="830"/>
      <c r="GB5" s="830"/>
      <c r="GC5" s="830"/>
      <c r="GD5" s="830"/>
      <c r="GE5" s="830"/>
      <c r="GF5" s="957"/>
      <c r="GG5" s="957"/>
      <c r="GH5" s="957"/>
      <c r="GI5" s="957"/>
      <c r="GJ5" s="957"/>
      <c r="GK5" s="957"/>
      <c r="GL5" s="830"/>
      <c r="GM5" s="830"/>
      <c r="GN5" s="830"/>
      <c r="GO5" s="830"/>
      <c r="GP5" s="830"/>
      <c r="GQ5" s="830"/>
      <c r="GR5" s="957"/>
      <c r="GS5" s="957"/>
      <c r="GT5" s="957"/>
      <c r="GU5" s="957"/>
      <c r="GV5" s="957"/>
      <c r="GW5" s="957"/>
      <c r="GX5" s="957"/>
      <c r="GY5" s="957"/>
      <c r="GZ5" s="957"/>
      <c r="HA5" s="957"/>
      <c r="HB5" s="957"/>
      <c r="HC5" s="957"/>
    </row>
    <row r="6" customFormat="false" ht="24.75" hidden="false" customHeight="true" outlineLevel="0" collapsed="false">
      <c r="A6" s="959" t="s">
        <v>255</v>
      </c>
      <c r="B6" s="959"/>
      <c r="C6" s="959"/>
      <c r="D6" s="960" t="e">
        <f aca="false">AVERAGE(D7:D35)*10/4</f>
        <v>#DIV/0!</v>
      </c>
      <c r="E6" s="960" t="e">
        <f aca="false">AVERAGE(E7:E35)*10/4</f>
        <v>#DIV/0!</v>
      </c>
      <c r="F6" s="960" t="e">
        <f aca="false">AVERAGE(F7:F35)*10/4</f>
        <v>#DIV/0!</v>
      </c>
      <c r="G6" s="960" t="e">
        <f aca="false">AVERAGE(G7:G35)*10/4</f>
        <v>#DIV/0!</v>
      </c>
      <c r="H6" s="960" t="e">
        <f aca="false">AVERAGE(H7:H35)*10/4</f>
        <v>#DIV/0!</v>
      </c>
      <c r="I6" s="961" t="e">
        <f aca="false">AVERAGE(I7:I35)*10/4</f>
        <v>#DIV/0!</v>
      </c>
      <c r="J6" s="962" t="e">
        <f aca="false">AVERAGE(J7:J35)*10/4</f>
        <v>#DIV/0!</v>
      </c>
      <c r="K6" s="963" t="e">
        <f aca="false">AVERAGE(K7:K35)*10/4</f>
        <v>#DIV/0!</v>
      </c>
      <c r="L6" s="963" t="e">
        <f aca="false">AVERAGE(L7:L35)*10/4</f>
        <v>#DIV/0!</v>
      </c>
      <c r="M6" s="963" t="e">
        <f aca="false">AVERAGE(M7:M35)*10/4</f>
        <v>#DIV/0!</v>
      </c>
      <c r="N6" s="963" t="e">
        <f aca="false">AVERAGE(N7:N35)*10/4</f>
        <v>#DIV/0!</v>
      </c>
      <c r="O6" s="964" t="e">
        <f aca="false">AVERAGE(O7:O35)*10/4</f>
        <v>#DIV/0!</v>
      </c>
      <c r="P6" s="962" t="e">
        <f aca="false">AVERAGE(P7:P35)*10/4</f>
        <v>#DIV/0!</v>
      </c>
      <c r="Q6" s="963" t="e">
        <f aca="false">AVERAGE(Q7:Q35)*10/4</f>
        <v>#DIV/0!</v>
      </c>
      <c r="R6" s="963" t="e">
        <f aca="false">AVERAGE(R7:R35)*10/4</f>
        <v>#DIV/0!</v>
      </c>
      <c r="S6" s="963" t="e">
        <f aca="false">AVERAGE(S7:S35)*10/4</f>
        <v>#DIV/0!</v>
      </c>
      <c r="T6" s="963" t="e">
        <f aca="false">AVERAGE(T7:T35)*10/4</f>
        <v>#DIV/0!</v>
      </c>
      <c r="U6" s="964" t="e">
        <f aca="false">AVERAGE(U7:U35)*10/4</f>
        <v>#DIV/0!</v>
      </c>
      <c r="V6" s="962" t="n">
        <f aca="false">AVERAGE(V7:V35)*10/4</f>
        <v>10</v>
      </c>
      <c r="W6" s="963" t="n">
        <f aca="false">AVERAGE(W7:W35)*10/4</f>
        <v>10</v>
      </c>
      <c r="X6" s="963" t="e">
        <f aca="false">AVERAGE(X7:X35)*10/4</f>
        <v>#DIV/0!</v>
      </c>
      <c r="Y6" s="963" t="e">
        <f aca="false">AVERAGE(Y7:Y35)*10/4</f>
        <v>#DIV/0!</v>
      </c>
      <c r="Z6" s="963" t="e">
        <f aca="false">AVERAGE(Z7:Z35)*10/4</f>
        <v>#DIV/0!</v>
      </c>
      <c r="AA6" s="964" t="e">
        <f aca="false">AVERAGE(AA7:AA35)*10/4</f>
        <v>#DIV/0!</v>
      </c>
      <c r="AB6" s="964" t="n">
        <f aca="false">AVERAGE(AB7:AB35)*10/4</f>
        <v>9.5</v>
      </c>
      <c r="AC6" s="964" t="e">
        <f aca="false">AVERAGE(AC7:AC35)*10/4</f>
        <v>#DIV/0!</v>
      </c>
      <c r="AD6" s="964" t="e">
        <f aca="false">AVERAGE(AD7:AD35)*10/4</f>
        <v>#DIV/0!</v>
      </c>
      <c r="AE6" s="964" t="e">
        <f aca="false">AVERAGE(AE7:AE35)*10/4</f>
        <v>#DIV/0!</v>
      </c>
      <c r="AF6" s="964" t="e">
        <f aca="false">AVERAGE(AF7:AF35)*10/4</f>
        <v>#DIV/0!</v>
      </c>
      <c r="AG6" s="964" t="e">
        <f aca="false">AVERAGE(AG7:AG35)*10/4</f>
        <v>#DIV/0!</v>
      </c>
      <c r="AH6" s="964" t="e">
        <f aca="false">AVERAGE(AH7:AH35)*10/4</f>
        <v>#DIV/0!</v>
      </c>
      <c r="AI6" s="964" t="e">
        <f aca="false">AVERAGE(AI7:AI35)*10/4</f>
        <v>#DIV/0!</v>
      </c>
      <c r="AJ6" s="964" t="e">
        <f aca="false">AVERAGE(AJ7:AJ35)*10/4</f>
        <v>#DIV/0!</v>
      </c>
      <c r="AK6" s="964" t="e">
        <f aca="false">AVERAGE(AK7:AK35)*10/4</f>
        <v>#DIV/0!</v>
      </c>
      <c r="AL6" s="964" t="e">
        <f aca="false">AVERAGE(AL7:AL35)*10/4</f>
        <v>#DIV/0!</v>
      </c>
      <c r="AM6" s="964" t="e">
        <f aca="false">AVERAGE(AM7:AM35)*10/4</f>
        <v>#DIV/0!</v>
      </c>
      <c r="AN6" s="964" t="n">
        <f aca="false">AVERAGE(AN7:AN35)*10/4</f>
        <v>8.5</v>
      </c>
      <c r="AO6" s="964" t="n">
        <f aca="false">AVERAGE(AO7:AO35)*10/4</f>
        <v>8.5</v>
      </c>
      <c r="AP6" s="964" t="e">
        <f aca="false">AVERAGE(AP7:AP35)*10/4</f>
        <v>#DIV/0!</v>
      </c>
      <c r="AQ6" s="964" t="e">
        <f aca="false">AVERAGE(AQ7:AQ35)*10/4</f>
        <v>#DIV/0!</v>
      </c>
      <c r="AR6" s="964" t="e">
        <f aca="false">AVERAGE(AR7:AR35)*10/4</f>
        <v>#DIV/0!</v>
      </c>
      <c r="AS6" s="964" t="e">
        <f aca="false">AVERAGE(AS7:AS35)*10/4</f>
        <v>#DIV/0!</v>
      </c>
      <c r="AT6" s="964" t="e">
        <f aca="false">AVERAGE(AT7:AT35)*10/4</f>
        <v>#DIV/0!</v>
      </c>
      <c r="AU6" s="964" t="e">
        <f aca="false">AVERAGE(AU7:AU35)*10/4</f>
        <v>#DIV/0!</v>
      </c>
      <c r="AV6" s="964" t="e">
        <f aca="false">AVERAGE(AV7:AV35)*10/4</f>
        <v>#DIV/0!</v>
      </c>
      <c r="AW6" s="964" t="e">
        <f aca="false">AVERAGE(AW7:AW35)*10/4</f>
        <v>#DIV/0!</v>
      </c>
      <c r="AX6" s="964" t="e">
        <f aca="false">AVERAGE(AX7:AX35)*10/4</f>
        <v>#DIV/0!</v>
      </c>
      <c r="AY6" s="964" t="e">
        <f aca="false">AVERAGE(AY7:AY35)*10/4</f>
        <v>#DIV/0!</v>
      </c>
      <c r="AZ6" s="964" t="n">
        <f aca="false">AVERAGE(AZ7:AZ35)*10/4</f>
        <v>6</v>
      </c>
      <c r="BA6" s="964" t="n">
        <f aca="false">AVERAGE(BA7:BA35)*10/4</f>
        <v>6</v>
      </c>
      <c r="BB6" s="964" t="n">
        <f aca="false">AVERAGE(BB7:BB35)*10/4</f>
        <v>6</v>
      </c>
      <c r="BC6" s="964" t="n">
        <f aca="false">AVERAGE(BC7:BC35)*10/4</f>
        <v>5.5</v>
      </c>
      <c r="BD6" s="964" t="e">
        <f aca="false">AVERAGE(BD7:BD35)*10/4</f>
        <v>#DIV/0!</v>
      </c>
      <c r="BE6" s="964" t="e">
        <f aca="false">AVERAGE(BE7:BE35)*10/4</f>
        <v>#DIV/0!</v>
      </c>
      <c r="BF6" s="964" t="n">
        <f aca="false">AVERAGE(BF7:BF35)*10/4</f>
        <v>10</v>
      </c>
      <c r="BG6" s="964" t="n">
        <f aca="false">AVERAGE(BG7:BG35)*10/4</f>
        <v>10</v>
      </c>
      <c r="BH6" s="964" t="e">
        <f aca="false">AVERAGE(BH7:BH35)*10/4</f>
        <v>#DIV/0!</v>
      </c>
      <c r="BI6" s="964" t="e">
        <f aca="false">AVERAGE(BI7:BI35)*10/4</f>
        <v>#DIV/0!</v>
      </c>
      <c r="BJ6" s="964" t="e">
        <f aca="false">AVERAGE(BJ7:BJ35)*10/4</f>
        <v>#DIV/0!</v>
      </c>
      <c r="BK6" s="964" t="e">
        <f aca="false">AVERAGE(BK7:BK35)*10/4</f>
        <v>#DIV/0!</v>
      </c>
      <c r="BL6" s="964" t="e">
        <f aca="false">AVERAGE(BL7:BL35)*10/4</f>
        <v>#DIV/0!</v>
      </c>
      <c r="BM6" s="964" t="e">
        <f aca="false">AVERAGE(BM7:BM35)*10/4</f>
        <v>#DIV/0!</v>
      </c>
      <c r="BN6" s="964" t="e">
        <f aca="false">AVERAGE(BN7:BN35)*10/4</f>
        <v>#DIV/0!</v>
      </c>
      <c r="BO6" s="964" t="e">
        <f aca="false">AVERAGE(BO7:BO35)*10/4</f>
        <v>#DIV/0!</v>
      </c>
      <c r="BP6" s="964" t="e">
        <f aca="false">AVERAGE(BP7:BP35)*10/4</f>
        <v>#DIV/0!</v>
      </c>
      <c r="BQ6" s="964" t="e">
        <f aca="false">AVERAGE(BQ7:BQ35)*10/4</f>
        <v>#DIV/0!</v>
      </c>
      <c r="BR6" s="964" t="e">
        <f aca="false">AVERAGE(BR7:BR35)*10/4</f>
        <v>#DIV/0!</v>
      </c>
      <c r="BS6" s="964" t="e">
        <f aca="false">AVERAGE(BS7:BS35)*10/4</f>
        <v>#DIV/0!</v>
      </c>
      <c r="BT6" s="964" t="e">
        <f aca="false">AVERAGE(BT7:BT35)*10/4</f>
        <v>#DIV/0!</v>
      </c>
      <c r="BU6" s="964" t="e">
        <f aca="false">AVERAGE(BU7:BU35)*10/4</f>
        <v>#DIV/0!</v>
      </c>
      <c r="BV6" s="964" t="e">
        <f aca="false">AVERAGE(BV7:BV35)*10/4</f>
        <v>#DIV/0!</v>
      </c>
      <c r="BW6" s="964" t="e">
        <f aca="false">AVERAGE(BW7:BW35)*10/4</f>
        <v>#DIV/0!</v>
      </c>
      <c r="BX6" s="964" t="e">
        <f aca="false">AVERAGE(BX7:BX35)*10/4</f>
        <v>#DIV/0!</v>
      </c>
      <c r="BY6" s="964" t="e">
        <f aca="false">AVERAGE(BY7:BY35)*10/4</f>
        <v>#DIV/0!</v>
      </c>
      <c r="BZ6" s="964" t="e">
        <f aca="false">AVERAGE(BZ7:BZ35)*10/4</f>
        <v>#DIV/0!</v>
      </c>
      <c r="CA6" s="964" t="e">
        <f aca="false">AVERAGE(CA7:CA35)*10/4</f>
        <v>#DIV/0!</v>
      </c>
      <c r="CB6" s="964" t="e">
        <f aca="false">AVERAGE(CB7:CB35)*10/4</f>
        <v>#DIV/0!</v>
      </c>
      <c r="CC6" s="964" t="e">
        <f aca="false">AVERAGE(CC7:CC35)*10/4</f>
        <v>#DIV/0!</v>
      </c>
      <c r="CD6" s="961" t="n">
        <f aca="false">AVERAGE(CD7:CD35)*10/4</f>
        <v>10</v>
      </c>
      <c r="CE6" s="961" t="n">
        <f aca="false">AVERAGE(CE7:CE35)*10/4</f>
        <v>10</v>
      </c>
      <c r="CF6" s="961" t="n">
        <f aca="false">AVERAGE(CF7:CF35)*10/4</f>
        <v>10</v>
      </c>
      <c r="CG6" s="961" t="n">
        <f aca="false">AVERAGE(CG7:CG35)*10/4</f>
        <v>10</v>
      </c>
      <c r="CH6" s="961" t="n">
        <f aca="false">AVERAGE(CH7:CH35)*10/4</f>
        <v>10</v>
      </c>
      <c r="CI6" s="961" t="n">
        <f aca="false">AVERAGE(CI7:CI35)*10/4</f>
        <v>10</v>
      </c>
      <c r="CJ6" s="961" t="n">
        <f aca="false">AVERAGE(CJ7:CJ35)*10/4</f>
        <v>10</v>
      </c>
      <c r="CK6" s="964" t="n">
        <f aca="false">AVERAGE(CK7:CK35)*10/4</f>
        <v>7</v>
      </c>
      <c r="CL6" s="964" t="n">
        <f aca="false">AVERAGE(CL7:CL35)*10/4</f>
        <v>7</v>
      </c>
      <c r="CM6" s="964" t="n">
        <f aca="false">AVERAGE(CM7:CM35)*10/4</f>
        <v>7</v>
      </c>
      <c r="CN6" s="964" t="n">
        <f aca="false">AVERAGE(CN7:CN35)*10/4</f>
        <v>7</v>
      </c>
      <c r="CO6" s="964" t="n">
        <f aca="false">AVERAGE(CO7:CO35)*10/4</f>
        <v>7</v>
      </c>
      <c r="CP6" s="964" t="n">
        <f aca="false">AVERAGE(CP7:CP35)*10/4</f>
        <v>7</v>
      </c>
      <c r="CQ6" s="964" t="e">
        <f aca="false">AVERAGE(CQ7:CQ35)*10/4</f>
        <v>#DIV/0!</v>
      </c>
      <c r="CR6" s="964" t="n">
        <f aca="false">AVERAGE(CR7:CR35)*10/4</f>
        <v>7</v>
      </c>
      <c r="CS6" s="964" t="n">
        <f aca="false">AVERAGE(CS7:CS35)*10/4</f>
        <v>7</v>
      </c>
      <c r="CT6" s="964" t="n">
        <f aca="false">AVERAGE(CT7:CT35)*10/4</f>
        <v>7</v>
      </c>
      <c r="CU6" s="964" t="e">
        <f aca="false">AVERAGE(CU7:CU35)*10/4</f>
        <v>#DIV/0!</v>
      </c>
      <c r="CV6" s="964" t="e">
        <f aca="false">AVERAGE(CV7:CV35)*10/4</f>
        <v>#DIV/0!</v>
      </c>
      <c r="CW6" s="964" t="e">
        <f aca="false">AVERAGE(CW7:CW35)*10/4</f>
        <v>#DIV/0!</v>
      </c>
      <c r="CX6" s="964" t="e">
        <f aca="false">AVERAGE(CX7:CX35)*10/4</f>
        <v>#DIV/0!</v>
      </c>
      <c r="CY6" s="964" t="e">
        <f aca="false">AVERAGE(CY7:CY35)*10/4</f>
        <v>#DIV/0!</v>
      </c>
      <c r="CZ6" s="964" t="e">
        <f aca="false">AVERAGE(CZ7:CZ35)*10/4</f>
        <v>#DIV/0!</v>
      </c>
      <c r="DA6" s="964" t="e">
        <f aca="false">AVERAGE(DA7:DA35)*10/4</f>
        <v>#DIV/0!</v>
      </c>
      <c r="DB6" s="964" t="e">
        <f aca="false">AVERAGE(DB7:DB35)*10/4</f>
        <v>#DIV/0!</v>
      </c>
      <c r="DC6" s="964" t="e">
        <f aca="false">AVERAGE(DC7:DC35)*10/4</f>
        <v>#DIV/0!</v>
      </c>
      <c r="DD6" s="964" t="n">
        <f aca="false">AVERAGE(DD7:DD35)*10/4</f>
        <v>6</v>
      </c>
      <c r="DE6" s="964" t="n">
        <f aca="false">AVERAGE(DE7:DE35)*10/4</f>
        <v>6</v>
      </c>
      <c r="DF6" s="964" t="n">
        <f aca="false">AVERAGE(DF7:DF35)*10/4</f>
        <v>6</v>
      </c>
      <c r="DG6" s="964" t="e">
        <f aca="false">AVERAGE(DG7:DG35)*10/4</f>
        <v>#DIV/0!</v>
      </c>
      <c r="DH6" s="964" t="e">
        <f aca="false">AVERAGE(DH7:DH35)*10/4</f>
        <v>#DIV/0!</v>
      </c>
      <c r="DI6" s="964" t="e">
        <f aca="false">AVERAGE(DI7:DI35)*10/4</f>
        <v>#DIV/0!</v>
      </c>
      <c r="DJ6" s="964" t="e">
        <f aca="false">AVERAGE(DJ7:DJ35)*10/4</f>
        <v>#DIV/0!</v>
      </c>
      <c r="DK6" s="964" t="e">
        <f aca="false">AVERAGE(DK7:DK35)*10/4</f>
        <v>#DIV/0!</v>
      </c>
      <c r="DL6" s="964" t="e">
        <f aca="false">AVERAGE(DL7:DL35)*10/4</f>
        <v>#DIV/0!</v>
      </c>
      <c r="DM6" s="964" t="e">
        <f aca="false">AVERAGE(DM7:DM35)*10/4</f>
        <v>#DIV/0!</v>
      </c>
      <c r="DN6" s="964" t="e">
        <f aca="false">AVERAGE(DN7:DN35)*10/4</f>
        <v>#DIV/0!</v>
      </c>
      <c r="DO6" s="964" t="e">
        <f aca="false">AVERAGE(DO7:DO35)*10/4</f>
        <v>#DIV/0!</v>
      </c>
      <c r="DP6" s="964" t="n">
        <f aca="false">AVERAGE(DP7:DP35)*10/4</f>
        <v>8.5</v>
      </c>
      <c r="DQ6" s="964" t="n">
        <f aca="false">AVERAGE(DQ7:DQ35)*10/4</f>
        <v>8.5</v>
      </c>
      <c r="DR6" s="964" t="n">
        <f aca="false">AVERAGE(DR7:DR35)*10/4</f>
        <v>8.5</v>
      </c>
      <c r="DS6" s="964" t="n">
        <f aca="false">AVERAGE(DS7:DS35)*10/4</f>
        <v>8.5</v>
      </c>
      <c r="DT6" s="964" t="n">
        <f aca="false">AVERAGE(DT7:DT35)*10/4</f>
        <v>8.5</v>
      </c>
      <c r="DU6" s="964" t="n">
        <f aca="false">AVERAGE(DU7:DU35)*10/4</f>
        <v>8.5</v>
      </c>
      <c r="DV6" s="964" t="n">
        <f aca="false">AVERAGE(DV7:DV35)*10/4</f>
        <v>6.5</v>
      </c>
      <c r="DW6" s="964" t="n">
        <f aca="false">AVERAGE(DW7:DW35)*10/4</f>
        <v>6.5</v>
      </c>
      <c r="DX6" s="964" t="n">
        <f aca="false">AVERAGE(DX7:DX35)*10/4</f>
        <v>7</v>
      </c>
      <c r="DY6" s="964" t="e">
        <f aca="false">AVERAGE(DY7:DY35)*10/4</f>
        <v>#DIV/0!</v>
      </c>
      <c r="DZ6" s="964" t="e">
        <f aca="false">AVERAGE(DZ7:DZ35)*10/4</f>
        <v>#DIV/0!</v>
      </c>
      <c r="EA6" s="964" t="e">
        <f aca="false">AVERAGE(EA7:EA35)*10/4</f>
        <v>#DIV/0!</v>
      </c>
      <c r="EB6" s="964" t="e">
        <f aca="false">AVERAGE(EB7:EB35)*10/4</f>
        <v>#DIV/0!</v>
      </c>
      <c r="EC6" s="964" t="e">
        <f aca="false">AVERAGE(EC7:EC35)*10/4</f>
        <v>#DIV/0!</v>
      </c>
      <c r="ED6" s="964" t="e">
        <f aca="false">AVERAGE(ED7:ED35)*10/4</f>
        <v>#DIV/0!</v>
      </c>
      <c r="EE6" s="964" t="e">
        <f aca="false">AVERAGE(EE7:EE35)*10/4</f>
        <v>#DIV/0!</v>
      </c>
      <c r="EF6" s="964" t="e">
        <f aca="false">AVERAGE(EF7:EF35)*10/4</f>
        <v>#DIV/0!</v>
      </c>
      <c r="EG6" s="964" t="e">
        <f aca="false">AVERAGE(EG7:EG35)*10/4</f>
        <v>#DIV/0!</v>
      </c>
      <c r="EH6" s="964" t="e">
        <f aca="false">AVERAGE(EH7:EH35)*10/4</f>
        <v>#DIV/0!</v>
      </c>
      <c r="EI6" s="964" t="e">
        <f aca="false">AVERAGE(EI7:EI35)*10/4</f>
        <v>#DIV/0!</v>
      </c>
      <c r="EJ6" s="964" t="e">
        <f aca="false">AVERAGE(EJ7:EJ35)*10/4</f>
        <v>#DIV/0!</v>
      </c>
      <c r="EK6" s="964" t="e">
        <f aca="false">AVERAGE(EK7:EK35)*10/4</f>
        <v>#DIV/0!</v>
      </c>
      <c r="EL6" s="964" t="e">
        <f aca="false">AVERAGE(EL7:EL35)*10/4</f>
        <v>#DIV/0!</v>
      </c>
      <c r="EM6" s="964" t="e">
        <f aca="false">AVERAGE(EM7:EM35)*10/4</f>
        <v>#DIV/0!</v>
      </c>
      <c r="EN6" s="964" t="e">
        <f aca="false">AVERAGE(EN7:EN35)*10/4</f>
        <v>#DIV/0!</v>
      </c>
      <c r="EO6" s="964" t="e">
        <f aca="false">AVERAGE(EO7:EO35)*10/4</f>
        <v>#DIV/0!</v>
      </c>
      <c r="EP6" s="964" t="e">
        <f aca="false">AVERAGE(EP7:EP35)*10/4</f>
        <v>#DIV/0!</v>
      </c>
      <c r="EQ6" s="964" t="e">
        <f aca="false">AVERAGE(EQ7:EQ35)*10/4</f>
        <v>#DIV/0!</v>
      </c>
      <c r="ER6" s="964" t="e">
        <f aca="false">AVERAGE(ER7:ER35)*10/4</f>
        <v>#DIV/0!</v>
      </c>
      <c r="ES6" s="964" t="e">
        <f aca="false">AVERAGE(ES7:ES35)*10/4</f>
        <v>#DIV/0!</v>
      </c>
      <c r="ET6" s="964" t="n">
        <f aca="false">AVERAGE(ET7:ET35)*10/4</f>
        <v>7</v>
      </c>
      <c r="EU6" s="964" t="e">
        <f aca="false">AVERAGE(EU7:EU35)*10/4</f>
        <v>#DIV/0!</v>
      </c>
      <c r="EV6" s="964" t="e">
        <f aca="false">AVERAGE(EV7:EV35)*10/4</f>
        <v>#DIV/0!</v>
      </c>
      <c r="EW6" s="964" t="e">
        <f aca="false">AVERAGE(EW7:EW35)*10/4</f>
        <v>#DIV/0!</v>
      </c>
      <c r="EX6" s="964" t="e">
        <f aca="false">AVERAGE(EX7:EX35)*10/4</f>
        <v>#DIV/0!</v>
      </c>
      <c r="EY6" s="964" t="e">
        <f aca="false">AVERAGE(EY7:EY35)*10/4</f>
        <v>#DIV/0!</v>
      </c>
      <c r="EZ6" s="964" t="e">
        <f aca="false">AVERAGE(EZ7:EZ35)*10/4</f>
        <v>#DIV/0!</v>
      </c>
      <c r="FA6" s="964" t="e">
        <f aca="false">AVERAGE(FA7:FA35)*10/4</f>
        <v>#DIV/0!</v>
      </c>
      <c r="FB6" s="964" t="e">
        <f aca="false">AVERAGE(FB7:FB35)*10/4</f>
        <v>#DIV/0!</v>
      </c>
      <c r="FC6" s="964" t="e">
        <f aca="false">AVERAGE(FC7:FC35)*10/4</f>
        <v>#DIV/0!</v>
      </c>
      <c r="FD6" s="964" t="e">
        <f aca="false">AVERAGE(FD7:FD35)*10/4</f>
        <v>#DIV/0!</v>
      </c>
      <c r="FE6" s="964" t="e">
        <f aca="false">AVERAGE(FE7:FE35)*10/4</f>
        <v>#DIV/0!</v>
      </c>
      <c r="FF6" s="964" t="e">
        <f aca="false">AVERAGE(FF7:FF35)*10/4</f>
        <v>#DIV/0!</v>
      </c>
      <c r="FG6" s="964" t="n">
        <f aca="false">AVERAGE(FG7:FG35)*10/4</f>
        <v>9.5</v>
      </c>
      <c r="FH6" s="964" t="n">
        <f aca="false">AVERAGE(FH7:FH35)*10/4</f>
        <v>9.5</v>
      </c>
      <c r="FI6" s="964" t="n">
        <f aca="false">AVERAGE(FI7:FI35)*10/4</f>
        <v>9.5</v>
      </c>
      <c r="FJ6" s="964" t="n">
        <f aca="false">AVERAGE(FJ7:FJ35)*10/4</f>
        <v>9.5</v>
      </c>
      <c r="FK6" s="964" t="e">
        <f aca="false">AVERAGE(FK7:FK35)*10/4</f>
        <v>#DIV/0!</v>
      </c>
      <c r="FL6" s="964" t="e">
        <f aca="false">AVERAGE(FL7:FL35)*10/4</f>
        <v>#DIV/0!</v>
      </c>
      <c r="FM6" s="964" t="e">
        <f aca="false">AVERAGE(FM7:FM35)*10/4</f>
        <v>#DIV/0!</v>
      </c>
      <c r="FN6" s="964" t="n">
        <f aca="false">AVERAGE(FN7:FN35)*10/4</f>
        <v>8</v>
      </c>
      <c r="FO6" s="964" t="n">
        <f aca="false">AVERAGE(FO7:FO35)*10/4</f>
        <v>8</v>
      </c>
      <c r="FP6" s="964" t="n">
        <f aca="false">AVERAGE(FP7:FP35)*10/4</f>
        <v>8</v>
      </c>
      <c r="FQ6" s="964" t="n">
        <f aca="false">AVERAGE(FQ7:FQ35)*10/4</f>
        <v>8</v>
      </c>
      <c r="FR6" s="964" t="n">
        <f aca="false">AVERAGE(FR7:FR35)*10/4</f>
        <v>8</v>
      </c>
      <c r="FS6" s="964" t="e">
        <f aca="false">AVERAGE(FS7:FS35)*10/4</f>
        <v>#DIV/0!</v>
      </c>
      <c r="FT6" s="964" t="e">
        <f aca="false">AVERAGE(FT7:FT35)*10/4</f>
        <v>#DIV/0!</v>
      </c>
      <c r="FU6" s="964" t="e">
        <f aca="false">AVERAGE(FU7:FU35)*10/4</f>
        <v>#DIV/0!</v>
      </c>
      <c r="FV6" s="964" t="e">
        <f aca="false">AVERAGE(FV7:FV35)*10/4</f>
        <v>#DIV/0!</v>
      </c>
      <c r="FW6" s="964" t="e">
        <f aca="false">AVERAGE(FW7:FW35)*10/4</f>
        <v>#DIV/0!</v>
      </c>
      <c r="FX6" s="964" t="e">
        <f aca="false">AVERAGE(FX7:FX35)*10/4</f>
        <v>#DIV/0!</v>
      </c>
      <c r="FY6" s="964" t="e">
        <f aca="false">AVERAGE(FY7:FY35)*10/4</f>
        <v>#DIV/0!</v>
      </c>
      <c r="FZ6" s="964" t="n">
        <f aca="false">AVERAGE(FZ7:FZ35)*10/4</f>
        <v>6</v>
      </c>
      <c r="GA6" s="964" t="n">
        <f aca="false">AVERAGE(GA7:GA35)*10/4</f>
        <v>6</v>
      </c>
      <c r="GB6" s="964" t="n">
        <f aca="false">AVERAGE(GB7:GB35)*10/4</f>
        <v>6</v>
      </c>
      <c r="GC6" s="964" t="e">
        <f aca="false">AVERAGE(GC7:GC35)*10/4</f>
        <v>#DIV/0!</v>
      </c>
      <c r="GD6" s="964" t="e">
        <f aca="false">AVERAGE(GD7:GD35)*10/4</f>
        <v>#DIV/0!</v>
      </c>
      <c r="GE6" s="964" t="e">
        <f aca="false">AVERAGE(GE7:GE35)*10/4</f>
        <v>#DIV/0!</v>
      </c>
      <c r="GF6" s="964" t="n">
        <f aca="false">AVERAGE(GF7:GF35)*10/4</f>
        <v>2.5</v>
      </c>
      <c r="GG6" s="964" t="e">
        <f aca="false">AVERAGE(GG7:GG35)*10/4</f>
        <v>#DIV/0!</v>
      </c>
      <c r="GH6" s="964" t="e">
        <f aca="false">AVERAGE(GH7:GH35)*10/4</f>
        <v>#DIV/0!</v>
      </c>
      <c r="GI6" s="964" t="e">
        <f aca="false">AVERAGE(GI7:GI35)*10/4</f>
        <v>#DIV/0!</v>
      </c>
      <c r="GJ6" s="964" t="e">
        <f aca="false">AVERAGE(GJ7:GJ35)*10/4</f>
        <v>#DIV/0!</v>
      </c>
      <c r="GK6" s="964" t="e">
        <f aca="false">AVERAGE(GK7:GK35)*10/4</f>
        <v>#DIV/0!</v>
      </c>
      <c r="GL6" s="964" t="n">
        <f aca="false">AVERAGE(GL7:GL35)*10/4</f>
        <v>6</v>
      </c>
      <c r="GM6" s="964" t="n">
        <f aca="false">AVERAGE(GM7:GM35)*10/4</f>
        <v>6</v>
      </c>
      <c r="GN6" s="964" t="e">
        <f aca="false">AVERAGE(GN7:GN35)*10/4</f>
        <v>#DIV/0!</v>
      </c>
      <c r="GO6" s="964" t="e">
        <f aca="false">AVERAGE(GO7:GO35)*10/4</f>
        <v>#DIV/0!</v>
      </c>
      <c r="GP6" s="964" t="e">
        <f aca="false">AVERAGE(GP7:GP35)*10/4</f>
        <v>#DIV/0!</v>
      </c>
      <c r="GQ6" s="964" t="e">
        <f aca="false">AVERAGE(GQ7:GQ35)*10/4</f>
        <v>#DIV/0!</v>
      </c>
      <c r="GR6" s="964" t="n">
        <f aca="false">AVERAGE(GR7:GR35)*10/4</f>
        <v>0</v>
      </c>
      <c r="GS6" s="964" t="e">
        <f aca="false">AVERAGE(GS7:GS35)*10/4</f>
        <v>#DIV/0!</v>
      </c>
      <c r="GT6" s="964" t="e">
        <f aca="false">AVERAGE(GT7:GT35)*10/4</f>
        <v>#DIV/0!</v>
      </c>
      <c r="GU6" s="964" t="e">
        <f aca="false">AVERAGE(GU7:GU35)*10/4</f>
        <v>#DIV/0!</v>
      </c>
      <c r="GV6" s="964" t="e">
        <f aca="false">AVERAGE(GV7:GV35)*10/4</f>
        <v>#DIV/0!</v>
      </c>
      <c r="GW6" s="964" t="e">
        <f aca="false">AVERAGE(GW7:GW35)*10/4</f>
        <v>#DIV/0!</v>
      </c>
      <c r="GX6" s="964"/>
      <c r="GY6" s="964"/>
      <c r="GZ6" s="964"/>
      <c r="HA6" s="964"/>
      <c r="HB6" s="964"/>
      <c r="HC6" s="964"/>
    </row>
    <row r="7" customFormat="false" ht="15.75" hidden="false" customHeight="true" outlineLevel="0" collapsed="false">
      <c r="A7" s="965" t="s">
        <v>555</v>
      </c>
      <c r="B7" s="966" t="s">
        <v>218</v>
      </c>
      <c r="C7" s="967" t="s">
        <v>556</v>
      </c>
      <c r="D7" s="968"/>
      <c r="E7" s="969"/>
      <c r="F7" s="970"/>
      <c r="G7" s="969"/>
      <c r="H7" s="970"/>
      <c r="I7" s="971"/>
      <c r="J7" s="972"/>
      <c r="K7" s="969"/>
      <c r="L7" s="970"/>
      <c r="M7" s="969"/>
      <c r="N7" s="970"/>
      <c r="O7" s="971"/>
      <c r="P7" s="972"/>
      <c r="Q7" s="969"/>
      <c r="R7" s="970"/>
      <c r="S7" s="969"/>
      <c r="T7" s="970"/>
      <c r="U7" s="971"/>
      <c r="V7" s="972" t="n">
        <v>4</v>
      </c>
      <c r="W7" s="969" t="n">
        <v>4</v>
      </c>
      <c r="X7" s="970"/>
      <c r="Y7" s="969"/>
      <c r="Z7" s="970"/>
      <c r="AA7" s="971"/>
      <c r="AB7" s="972" t="n">
        <v>4</v>
      </c>
      <c r="AC7" s="969"/>
      <c r="AD7" s="970"/>
      <c r="AE7" s="969"/>
      <c r="AF7" s="970"/>
      <c r="AG7" s="971"/>
      <c r="AH7" s="972"/>
      <c r="AI7" s="969"/>
      <c r="AJ7" s="970"/>
      <c r="AK7" s="969"/>
      <c r="AL7" s="970"/>
      <c r="AM7" s="971"/>
      <c r="AN7" s="972" t="n">
        <v>3</v>
      </c>
      <c r="AO7" s="969" t="n">
        <v>3</v>
      </c>
      <c r="AP7" s="970"/>
      <c r="AQ7" s="969"/>
      <c r="AR7" s="970"/>
      <c r="AS7" s="971"/>
      <c r="AT7" s="972"/>
      <c r="AU7" s="969"/>
      <c r="AV7" s="970"/>
      <c r="AW7" s="969"/>
      <c r="AX7" s="970"/>
      <c r="AY7" s="971"/>
      <c r="AZ7" s="972" t="n">
        <v>2</v>
      </c>
      <c r="BA7" s="969" t="n">
        <v>2</v>
      </c>
      <c r="BB7" s="970" t="n">
        <v>2</v>
      </c>
      <c r="BC7" s="969" t="n">
        <v>2</v>
      </c>
      <c r="BD7" s="970"/>
      <c r="BE7" s="971"/>
      <c r="BF7" s="972" t="n">
        <v>4</v>
      </c>
      <c r="BG7" s="969" t="n">
        <v>4</v>
      </c>
      <c r="BH7" s="970"/>
      <c r="BI7" s="969"/>
      <c r="BJ7" s="970"/>
      <c r="BK7" s="971"/>
      <c r="BL7" s="972"/>
      <c r="BM7" s="969"/>
      <c r="BN7" s="970"/>
      <c r="BO7" s="969"/>
      <c r="BP7" s="970"/>
      <c r="BQ7" s="971"/>
      <c r="BR7" s="972"/>
      <c r="BS7" s="969"/>
      <c r="BT7" s="970"/>
      <c r="BU7" s="969"/>
      <c r="BV7" s="970"/>
      <c r="BW7" s="971"/>
      <c r="BX7" s="972"/>
      <c r="BY7" s="969"/>
      <c r="BZ7" s="970"/>
      <c r="CA7" s="969"/>
      <c r="CB7" s="970"/>
      <c r="CC7" s="973"/>
      <c r="CD7" s="972" t="n">
        <v>4</v>
      </c>
      <c r="CE7" s="969" t="n">
        <v>4</v>
      </c>
      <c r="CF7" s="970" t="n">
        <v>4</v>
      </c>
      <c r="CG7" s="969" t="n">
        <v>4</v>
      </c>
      <c r="CH7" s="970" t="n">
        <v>4</v>
      </c>
      <c r="CI7" s="969" t="n">
        <v>4</v>
      </c>
      <c r="CJ7" s="974" t="n">
        <v>4</v>
      </c>
      <c r="CK7" s="972" t="n">
        <v>3</v>
      </c>
      <c r="CL7" s="969" t="n">
        <v>3</v>
      </c>
      <c r="CM7" s="970" t="n">
        <v>3</v>
      </c>
      <c r="CN7" s="969" t="n">
        <v>3</v>
      </c>
      <c r="CO7" s="970" t="n">
        <v>3</v>
      </c>
      <c r="CP7" s="969" t="n">
        <v>3</v>
      </c>
      <c r="CQ7" s="974"/>
      <c r="CR7" s="972" t="n">
        <v>3</v>
      </c>
      <c r="CS7" s="969" t="n">
        <v>3</v>
      </c>
      <c r="CT7" s="970" t="n">
        <v>3</v>
      </c>
      <c r="CU7" s="969"/>
      <c r="CV7" s="970"/>
      <c r="CW7" s="971"/>
      <c r="CX7" s="972"/>
      <c r="CY7" s="969"/>
      <c r="CZ7" s="970"/>
      <c r="DA7" s="969"/>
      <c r="DB7" s="970"/>
      <c r="DC7" s="973"/>
      <c r="DD7" s="972" t="n">
        <v>3</v>
      </c>
      <c r="DE7" s="969" t="n">
        <v>3</v>
      </c>
      <c r="DF7" s="970" t="n">
        <v>3</v>
      </c>
      <c r="DG7" s="969"/>
      <c r="DH7" s="970"/>
      <c r="DI7" s="973"/>
      <c r="DJ7" s="972"/>
      <c r="DK7" s="969"/>
      <c r="DL7" s="970"/>
      <c r="DM7" s="969"/>
      <c r="DN7" s="970"/>
      <c r="DO7" s="973"/>
      <c r="DP7" s="972" t="n">
        <v>3</v>
      </c>
      <c r="DQ7" s="969" t="n">
        <v>3</v>
      </c>
      <c r="DR7" s="970" t="n">
        <v>3</v>
      </c>
      <c r="DS7" s="969" t="n">
        <v>3</v>
      </c>
      <c r="DT7" s="970" t="n">
        <v>3</v>
      </c>
      <c r="DU7" s="973" t="n">
        <v>3</v>
      </c>
      <c r="DV7" s="972" t="n">
        <v>2</v>
      </c>
      <c r="DW7" s="969" t="n">
        <v>2</v>
      </c>
      <c r="DX7" s="970" t="n">
        <v>3</v>
      </c>
      <c r="DY7" s="969"/>
      <c r="DZ7" s="970"/>
      <c r="EA7" s="973"/>
      <c r="EB7" s="972"/>
      <c r="EC7" s="969"/>
      <c r="ED7" s="970"/>
      <c r="EE7" s="969"/>
      <c r="EF7" s="970"/>
      <c r="EG7" s="973"/>
      <c r="EH7" s="972"/>
      <c r="EI7" s="969"/>
      <c r="EJ7" s="970"/>
      <c r="EK7" s="969"/>
      <c r="EL7" s="970"/>
      <c r="EM7" s="973"/>
      <c r="EN7" s="972"/>
      <c r="EO7" s="969"/>
      <c r="EP7" s="970"/>
      <c r="EQ7" s="969"/>
      <c r="ER7" s="970"/>
      <c r="ES7" s="973"/>
      <c r="ET7" s="972" t="n">
        <v>3</v>
      </c>
      <c r="EU7" s="969"/>
      <c r="EV7" s="970"/>
      <c r="EW7" s="969"/>
      <c r="EX7" s="970"/>
      <c r="EY7" s="973"/>
      <c r="EZ7" s="972"/>
      <c r="FA7" s="969"/>
      <c r="FB7" s="970"/>
      <c r="FC7" s="969"/>
      <c r="FD7" s="970"/>
      <c r="FE7" s="969"/>
      <c r="FF7" s="974"/>
      <c r="FG7" s="972" t="n">
        <v>4</v>
      </c>
      <c r="FH7" s="969" t="n">
        <v>4</v>
      </c>
      <c r="FI7" s="970" t="n">
        <v>4</v>
      </c>
      <c r="FJ7" s="969" t="n">
        <v>4</v>
      </c>
      <c r="FK7" s="970"/>
      <c r="FL7" s="969"/>
      <c r="FM7" s="974"/>
      <c r="FN7" s="972" t="n">
        <v>3</v>
      </c>
      <c r="FO7" s="969" t="n">
        <v>3</v>
      </c>
      <c r="FP7" s="970" t="n">
        <v>3</v>
      </c>
      <c r="FQ7" s="969" t="n">
        <v>3</v>
      </c>
      <c r="FR7" s="970" t="n">
        <v>3</v>
      </c>
      <c r="FS7" s="973"/>
      <c r="FT7" s="972"/>
      <c r="FU7" s="969"/>
      <c r="FV7" s="970"/>
      <c r="FW7" s="969"/>
      <c r="FX7" s="970"/>
      <c r="FY7" s="973"/>
      <c r="FZ7" s="972" t="n">
        <v>2</v>
      </c>
      <c r="GA7" s="969" t="n">
        <v>2</v>
      </c>
      <c r="GB7" s="970" t="n">
        <v>2</v>
      </c>
      <c r="GC7" s="969"/>
      <c r="GD7" s="970"/>
      <c r="GE7" s="973"/>
      <c r="GF7" s="972" t="n">
        <v>1</v>
      </c>
      <c r="GG7" s="969"/>
      <c r="GH7" s="970"/>
      <c r="GI7" s="969"/>
      <c r="GJ7" s="970"/>
      <c r="GK7" s="973"/>
      <c r="GL7" s="972" t="n">
        <v>2</v>
      </c>
      <c r="GM7" s="969" t="n">
        <v>2</v>
      </c>
      <c r="GN7" s="970"/>
      <c r="GO7" s="969"/>
      <c r="GP7" s="970"/>
      <c r="GQ7" s="973"/>
      <c r="GR7" s="972" t="n">
        <v>0</v>
      </c>
      <c r="GS7" s="969"/>
      <c r="GT7" s="970"/>
      <c r="GU7" s="969"/>
      <c r="GV7" s="970"/>
      <c r="GW7" s="973"/>
      <c r="GX7" s="975"/>
      <c r="GY7" s="976"/>
      <c r="GZ7" s="977"/>
      <c r="HA7" s="976"/>
      <c r="HB7" s="977"/>
      <c r="HC7" s="978"/>
    </row>
    <row r="8" customFormat="false" ht="9.75" hidden="false" customHeight="true" outlineLevel="0" collapsed="false">
      <c r="A8" s="965"/>
      <c r="B8" s="979"/>
      <c r="C8" s="980"/>
      <c r="D8" s="968"/>
      <c r="E8" s="969"/>
      <c r="F8" s="969"/>
      <c r="G8" s="969"/>
      <c r="H8" s="969"/>
      <c r="I8" s="971"/>
      <c r="J8" s="972"/>
      <c r="K8" s="969"/>
      <c r="L8" s="969"/>
      <c r="M8" s="969"/>
      <c r="N8" s="969"/>
      <c r="O8" s="971"/>
      <c r="P8" s="972"/>
      <c r="Q8" s="969"/>
      <c r="R8" s="969"/>
      <c r="S8" s="969"/>
      <c r="T8" s="969"/>
      <c r="U8" s="971"/>
      <c r="V8" s="972"/>
      <c r="W8" s="969"/>
      <c r="X8" s="969"/>
      <c r="Y8" s="969"/>
      <c r="Z8" s="969"/>
      <c r="AA8" s="971"/>
      <c r="AB8" s="972"/>
      <c r="AC8" s="969"/>
      <c r="AD8" s="969"/>
      <c r="AE8" s="969"/>
      <c r="AF8" s="969"/>
      <c r="AG8" s="971"/>
      <c r="AH8" s="972"/>
      <c r="AI8" s="969"/>
      <c r="AJ8" s="969"/>
      <c r="AK8" s="969"/>
      <c r="AL8" s="969"/>
      <c r="AM8" s="971"/>
      <c r="AN8" s="972"/>
      <c r="AO8" s="969"/>
      <c r="AP8" s="969"/>
      <c r="AQ8" s="969"/>
      <c r="AR8" s="969"/>
      <c r="AS8" s="971"/>
      <c r="AT8" s="972"/>
      <c r="AU8" s="969"/>
      <c r="AV8" s="969"/>
      <c r="AW8" s="969"/>
      <c r="AX8" s="969"/>
      <c r="AY8" s="971"/>
      <c r="AZ8" s="972"/>
      <c r="BA8" s="969"/>
      <c r="BB8" s="969"/>
      <c r="BC8" s="969"/>
      <c r="BD8" s="969"/>
      <c r="BE8" s="971"/>
      <c r="BF8" s="972"/>
      <c r="BG8" s="969"/>
      <c r="BH8" s="969"/>
      <c r="BI8" s="969"/>
      <c r="BJ8" s="969"/>
      <c r="BK8" s="971"/>
      <c r="BL8" s="972"/>
      <c r="BM8" s="969"/>
      <c r="BN8" s="969"/>
      <c r="BO8" s="969"/>
      <c r="BP8" s="969"/>
      <c r="BQ8" s="971"/>
      <c r="BR8" s="972"/>
      <c r="BS8" s="969"/>
      <c r="BT8" s="969"/>
      <c r="BU8" s="969"/>
      <c r="BV8" s="969"/>
      <c r="BW8" s="971"/>
      <c r="BX8" s="972"/>
      <c r="BY8" s="969"/>
      <c r="BZ8" s="969"/>
      <c r="CA8" s="969"/>
      <c r="CB8" s="969"/>
      <c r="CC8" s="973"/>
      <c r="CD8" s="972"/>
      <c r="CE8" s="969"/>
      <c r="CF8" s="969"/>
      <c r="CG8" s="969"/>
      <c r="CH8" s="969"/>
      <c r="CI8" s="969"/>
      <c r="CJ8" s="974"/>
      <c r="CK8" s="972"/>
      <c r="CL8" s="969"/>
      <c r="CM8" s="969"/>
      <c r="CN8" s="969"/>
      <c r="CO8" s="969"/>
      <c r="CP8" s="969"/>
      <c r="CQ8" s="974"/>
      <c r="CR8" s="972"/>
      <c r="CS8" s="969"/>
      <c r="CT8" s="969"/>
      <c r="CU8" s="969"/>
      <c r="CV8" s="969"/>
      <c r="CW8" s="971"/>
      <c r="CX8" s="972"/>
      <c r="CY8" s="969"/>
      <c r="CZ8" s="969"/>
      <c r="DA8" s="969"/>
      <c r="DB8" s="969"/>
      <c r="DC8" s="973"/>
      <c r="DD8" s="972"/>
      <c r="DE8" s="969"/>
      <c r="DF8" s="969"/>
      <c r="DG8" s="969"/>
      <c r="DH8" s="969"/>
      <c r="DI8" s="973"/>
      <c r="DJ8" s="972"/>
      <c r="DK8" s="969"/>
      <c r="DL8" s="969"/>
      <c r="DM8" s="969"/>
      <c r="DN8" s="969"/>
      <c r="DO8" s="973"/>
      <c r="DP8" s="972"/>
      <c r="DQ8" s="969"/>
      <c r="DR8" s="969"/>
      <c r="DS8" s="969"/>
      <c r="DT8" s="969"/>
      <c r="DU8" s="973"/>
      <c r="DV8" s="972"/>
      <c r="DW8" s="969"/>
      <c r="DX8" s="969"/>
      <c r="DY8" s="969"/>
      <c r="DZ8" s="969"/>
      <c r="EA8" s="973"/>
      <c r="EB8" s="972"/>
      <c r="EC8" s="969"/>
      <c r="ED8" s="969"/>
      <c r="EE8" s="969"/>
      <c r="EF8" s="969"/>
      <c r="EG8" s="973"/>
      <c r="EH8" s="972"/>
      <c r="EI8" s="969"/>
      <c r="EJ8" s="969"/>
      <c r="EK8" s="969"/>
      <c r="EL8" s="969"/>
      <c r="EM8" s="973"/>
      <c r="EN8" s="972"/>
      <c r="EO8" s="969"/>
      <c r="EP8" s="969"/>
      <c r="EQ8" s="969"/>
      <c r="ER8" s="969"/>
      <c r="ES8" s="973"/>
      <c r="ET8" s="972"/>
      <c r="EU8" s="969"/>
      <c r="EV8" s="969"/>
      <c r="EW8" s="969"/>
      <c r="EX8" s="969"/>
      <c r="EY8" s="973"/>
      <c r="EZ8" s="972"/>
      <c r="FA8" s="969"/>
      <c r="FB8" s="969"/>
      <c r="FC8" s="969"/>
      <c r="FD8" s="969"/>
      <c r="FE8" s="969"/>
      <c r="FF8" s="974"/>
      <c r="FG8" s="972"/>
      <c r="FH8" s="969"/>
      <c r="FI8" s="969"/>
      <c r="FJ8" s="969"/>
      <c r="FK8" s="969"/>
      <c r="FL8" s="969"/>
      <c r="FM8" s="974"/>
      <c r="FN8" s="972"/>
      <c r="FO8" s="969"/>
      <c r="FP8" s="969"/>
      <c r="FQ8" s="969"/>
      <c r="FR8" s="969"/>
      <c r="FS8" s="973"/>
      <c r="FT8" s="972"/>
      <c r="FU8" s="969"/>
      <c r="FV8" s="969"/>
      <c r="FW8" s="969"/>
      <c r="FX8" s="969"/>
      <c r="FY8" s="973"/>
      <c r="FZ8" s="972"/>
      <c r="GA8" s="969"/>
      <c r="GB8" s="969"/>
      <c r="GC8" s="969"/>
      <c r="GD8" s="969"/>
      <c r="GE8" s="973"/>
      <c r="GF8" s="972"/>
      <c r="GG8" s="969"/>
      <c r="GH8" s="969"/>
      <c r="GI8" s="969"/>
      <c r="GJ8" s="969"/>
      <c r="GK8" s="973"/>
      <c r="GL8" s="972"/>
      <c r="GM8" s="969"/>
      <c r="GN8" s="969"/>
      <c r="GO8" s="969"/>
      <c r="GP8" s="969"/>
      <c r="GQ8" s="973"/>
      <c r="GR8" s="972"/>
      <c r="GS8" s="969"/>
      <c r="GT8" s="969"/>
      <c r="GU8" s="969"/>
      <c r="GV8" s="969"/>
      <c r="GW8" s="973"/>
      <c r="GX8" s="975"/>
      <c r="GY8" s="976"/>
      <c r="GZ8" s="976"/>
      <c r="HA8" s="976"/>
      <c r="HB8" s="976"/>
      <c r="HC8" s="978"/>
    </row>
    <row r="9" customFormat="false" ht="15.75" hidden="false" customHeight="false" outlineLevel="0" collapsed="false">
      <c r="A9" s="965"/>
      <c r="B9" s="981" t="s">
        <v>220</v>
      </c>
      <c r="C9" s="982" t="s">
        <v>557</v>
      </c>
      <c r="D9" s="968"/>
      <c r="E9" s="969"/>
      <c r="F9" s="969"/>
      <c r="G9" s="969"/>
      <c r="H9" s="969"/>
      <c r="I9" s="971"/>
      <c r="J9" s="972"/>
      <c r="K9" s="969"/>
      <c r="L9" s="969"/>
      <c r="M9" s="969"/>
      <c r="N9" s="969"/>
      <c r="O9" s="971"/>
      <c r="P9" s="972"/>
      <c r="Q9" s="969"/>
      <c r="R9" s="969"/>
      <c r="S9" s="969"/>
      <c r="T9" s="969"/>
      <c r="U9" s="971"/>
      <c r="V9" s="972"/>
      <c r="W9" s="969"/>
      <c r="X9" s="969"/>
      <c r="Y9" s="969"/>
      <c r="Z9" s="969"/>
      <c r="AA9" s="971"/>
      <c r="AB9" s="972"/>
      <c r="AC9" s="969"/>
      <c r="AD9" s="969"/>
      <c r="AE9" s="969"/>
      <c r="AF9" s="969"/>
      <c r="AG9" s="971"/>
      <c r="AH9" s="972"/>
      <c r="AI9" s="969"/>
      <c r="AJ9" s="969"/>
      <c r="AK9" s="969"/>
      <c r="AL9" s="969"/>
      <c r="AM9" s="971"/>
      <c r="AN9" s="972"/>
      <c r="AO9" s="969"/>
      <c r="AP9" s="969"/>
      <c r="AQ9" s="969"/>
      <c r="AR9" s="969"/>
      <c r="AS9" s="971"/>
      <c r="AT9" s="972"/>
      <c r="AU9" s="969"/>
      <c r="AV9" s="969"/>
      <c r="AW9" s="969"/>
      <c r="AX9" s="969"/>
      <c r="AY9" s="971"/>
      <c r="AZ9" s="972"/>
      <c r="BA9" s="969"/>
      <c r="BB9" s="969"/>
      <c r="BC9" s="969"/>
      <c r="BD9" s="969"/>
      <c r="BE9" s="971"/>
      <c r="BF9" s="972"/>
      <c r="BG9" s="969"/>
      <c r="BH9" s="969"/>
      <c r="BI9" s="969"/>
      <c r="BJ9" s="969"/>
      <c r="BK9" s="971"/>
      <c r="BL9" s="972"/>
      <c r="BM9" s="969"/>
      <c r="BN9" s="969"/>
      <c r="BO9" s="969"/>
      <c r="BP9" s="969"/>
      <c r="BQ9" s="971"/>
      <c r="BR9" s="972"/>
      <c r="BS9" s="969"/>
      <c r="BT9" s="969"/>
      <c r="BU9" s="969"/>
      <c r="BV9" s="969"/>
      <c r="BW9" s="971"/>
      <c r="BX9" s="972"/>
      <c r="BY9" s="969"/>
      <c r="BZ9" s="969"/>
      <c r="CA9" s="969"/>
      <c r="CB9" s="969"/>
      <c r="CC9" s="973"/>
      <c r="CD9" s="972"/>
      <c r="CE9" s="969"/>
      <c r="CF9" s="969"/>
      <c r="CG9" s="969"/>
      <c r="CH9" s="969"/>
      <c r="CI9" s="969"/>
      <c r="CJ9" s="974"/>
      <c r="CK9" s="972"/>
      <c r="CL9" s="969"/>
      <c r="CM9" s="969"/>
      <c r="CN9" s="969"/>
      <c r="CO9" s="969"/>
      <c r="CP9" s="969"/>
      <c r="CQ9" s="974"/>
      <c r="CR9" s="972"/>
      <c r="CS9" s="969"/>
      <c r="CT9" s="969"/>
      <c r="CU9" s="969"/>
      <c r="CV9" s="969"/>
      <c r="CW9" s="971"/>
      <c r="CX9" s="972"/>
      <c r="CY9" s="969"/>
      <c r="CZ9" s="969"/>
      <c r="DA9" s="969"/>
      <c r="DB9" s="969"/>
      <c r="DC9" s="973"/>
      <c r="DD9" s="972"/>
      <c r="DE9" s="969"/>
      <c r="DF9" s="969"/>
      <c r="DG9" s="969"/>
      <c r="DH9" s="969"/>
      <c r="DI9" s="973"/>
      <c r="DJ9" s="972"/>
      <c r="DK9" s="969"/>
      <c r="DL9" s="969"/>
      <c r="DM9" s="969"/>
      <c r="DN9" s="969"/>
      <c r="DO9" s="973"/>
      <c r="DP9" s="972"/>
      <c r="DQ9" s="969"/>
      <c r="DR9" s="969"/>
      <c r="DS9" s="969"/>
      <c r="DT9" s="969"/>
      <c r="DU9" s="973"/>
      <c r="DV9" s="972"/>
      <c r="DW9" s="969"/>
      <c r="DX9" s="969"/>
      <c r="DY9" s="969"/>
      <c r="DZ9" s="969"/>
      <c r="EA9" s="973"/>
      <c r="EB9" s="972"/>
      <c r="EC9" s="969"/>
      <c r="ED9" s="969"/>
      <c r="EE9" s="969"/>
      <c r="EF9" s="969"/>
      <c r="EG9" s="973"/>
      <c r="EH9" s="972"/>
      <c r="EI9" s="969"/>
      <c r="EJ9" s="969"/>
      <c r="EK9" s="969"/>
      <c r="EL9" s="969"/>
      <c r="EM9" s="973"/>
      <c r="EN9" s="972"/>
      <c r="EO9" s="969"/>
      <c r="EP9" s="969"/>
      <c r="EQ9" s="969"/>
      <c r="ER9" s="969"/>
      <c r="ES9" s="973"/>
      <c r="ET9" s="972"/>
      <c r="EU9" s="969"/>
      <c r="EV9" s="969"/>
      <c r="EW9" s="969"/>
      <c r="EX9" s="969"/>
      <c r="EY9" s="973"/>
      <c r="EZ9" s="972"/>
      <c r="FA9" s="969"/>
      <c r="FB9" s="969"/>
      <c r="FC9" s="969"/>
      <c r="FD9" s="969"/>
      <c r="FE9" s="969"/>
      <c r="FF9" s="974"/>
      <c r="FG9" s="972"/>
      <c r="FH9" s="969"/>
      <c r="FI9" s="969"/>
      <c r="FJ9" s="969"/>
      <c r="FK9" s="969"/>
      <c r="FL9" s="969"/>
      <c r="FM9" s="974"/>
      <c r="FN9" s="972"/>
      <c r="FO9" s="969"/>
      <c r="FP9" s="969"/>
      <c r="FQ9" s="969"/>
      <c r="FR9" s="969"/>
      <c r="FS9" s="973"/>
      <c r="FT9" s="972"/>
      <c r="FU9" s="969"/>
      <c r="FV9" s="969"/>
      <c r="FW9" s="969"/>
      <c r="FX9" s="969"/>
      <c r="FY9" s="973"/>
      <c r="FZ9" s="972"/>
      <c r="GA9" s="969"/>
      <c r="GB9" s="969"/>
      <c r="GC9" s="969"/>
      <c r="GD9" s="969"/>
      <c r="GE9" s="973"/>
      <c r="GF9" s="972"/>
      <c r="GG9" s="969"/>
      <c r="GH9" s="969"/>
      <c r="GI9" s="969"/>
      <c r="GJ9" s="969"/>
      <c r="GK9" s="973"/>
      <c r="GL9" s="972"/>
      <c r="GM9" s="969"/>
      <c r="GN9" s="969"/>
      <c r="GO9" s="969"/>
      <c r="GP9" s="969"/>
      <c r="GQ9" s="973"/>
      <c r="GR9" s="972"/>
      <c r="GS9" s="969"/>
      <c r="GT9" s="969"/>
      <c r="GU9" s="969"/>
      <c r="GV9" s="969"/>
      <c r="GW9" s="973"/>
      <c r="GX9" s="975"/>
      <c r="GY9" s="976"/>
      <c r="GZ9" s="976"/>
      <c r="HA9" s="976"/>
      <c r="HB9" s="976"/>
      <c r="HC9" s="978"/>
    </row>
    <row r="10" customFormat="false" ht="9.75" hidden="false" customHeight="true" outlineLevel="0" collapsed="false">
      <c r="A10" s="965"/>
      <c r="B10" s="979"/>
      <c r="C10" s="983"/>
      <c r="D10" s="968"/>
      <c r="E10" s="969"/>
      <c r="F10" s="969"/>
      <c r="G10" s="969"/>
      <c r="H10" s="969"/>
      <c r="I10" s="971"/>
      <c r="J10" s="972"/>
      <c r="K10" s="969"/>
      <c r="L10" s="969"/>
      <c r="M10" s="969"/>
      <c r="N10" s="969"/>
      <c r="O10" s="971"/>
      <c r="P10" s="972"/>
      <c r="Q10" s="969"/>
      <c r="R10" s="969"/>
      <c r="S10" s="969"/>
      <c r="T10" s="969"/>
      <c r="U10" s="971"/>
      <c r="V10" s="972"/>
      <c r="W10" s="969"/>
      <c r="X10" s="969"/>
      <c r="Y10" s="969"/>
      <c r="Z10" s="969"/>
      <c r="AA10" s="971"/>
      <c r="AB10" s="972"/>
      <c r="AC10" s="969"/>
      <c r="AD10" s="969"/>
      <c r="AE10" s="969"/>
      <c r="AF10" s="969"/>
      <c r="AG10" s="971"/>
      <c r="AH10" s="972"/>
      <c r="AI10" s="969"/>
      <c r="AJ10" s="969"/>
      <c r="AK10" s="969"/>
      <c r="AL10" s="969"/>
      <c r="AM10" s="971"/>
      <c r="AN10" s="972"/>
      <c r="AO10" s="969"/>
      <c r="AP10" s="969"/>
      <c r="AQ10" s="969"/>
      <c r="AR10" s="969"/>
      <c r="AS10" s="971"/>
      <c r="AT10" s="972"/>
      <c r="AU10" s="969"/>
      <c r="AV10" s="969"/>
      <c r="AW10" s="969"/>
      <c r="AX10" s="969"/>
      <c r="AY10" s="971"/>
      <c r="AZ10" s="972"/>
      <c r="BA10" s="969"/>
      <c r="BB10" s="969"/>
      <c r="BC10" s="969"/>
      <c r="BD10" s="969"/>
      <c r="BE10" s="971"/>
      <c r="BF10" s="972"/>
      <c r="BG10" s="969"/>
      <c r="BH10" s="969"/>
      <c r="BI10" s="969"/>
      <c r="BJ10" s="969"/>
      <c r="BK10" s="971"/>
      <c r="BL10" s="972"/>
      <c r="BM10" s="969"/>
      <c r="BN10" s="969"/>
      <c r="BO10" s="969"/>
      <c r="BP10" s="969"/>
      <c r="BQ10" s="971"/>
      <c r="BR10" s="972"/>
      <c r="BS10" s="969"/>
      <c r="BT10" s="969"/>
      <c r="BU10" s="969"/>
      <c r="BV10" s="969"/>
      <c r="BW10" s="971"/>
      <c r="BX10" s="972"/>
      <c r="BY10" s="969"/>
      <c r="BZ10" s="969"/>
      <c r="CA10" s="969"/>
      <c r="CB10" s="969"/>
      <c r="CC10" s="973"/>
      <c r="CD10" s="972"/>
      <c r="CE10" s="969"/>
      <c r="CF10" s="969"/>
      <c r="CG10" s="969"/>
      <c r="CH10" s="969"/>
      <c r="CI10" s="969"/>
      <c r="CJ10" s="974"/>
      <c r="CK10" s="972"/>
      <c r="CL10" s="969"/>
      <c r="CM10" s="969"/>
      <c r="CN10" s="969"/>
      <c r="CO10" s="969"/>
      <c r="CP10" s="969"/>
      <c r="CQ10" s="974"/>
      <c r="CR10" s="972"/>
      <c r="CS10" s="969"/>
      <c r="CT10" s="969"/>
      <c r="CU10" s="969"/>
      <c r="CV10" s="969"/>
      <c r="CW10" s="971"/>
      <c r="CX10" s="972"/>
      <c r="CY10" s="969"/>
      <c r="CZ10" s="969"/>
      <c r="DA10" s="969"/>
      <c r="DB10" s="969"/>
      <c r="DC10" s="973"/>
      <c r="DD10" s="972"/>
      <c r="DE10" s="969"/>
      <c r="DF10" s="969"/>
      <c r="DG10" s="969"/>
      <c r="DH10" s="969"/>
      <c r="DI10" s="973"/>
      <c r="DJ10" s="972"/>
      <c r="DK10" s="969"/>
      <c r="DL10" s="969"/>
      <c r="DM10" s="969"/>
      <c r="DN10" s="969"/>
      <c r="DO10" s="973"/>
      <c r="DP10" s="972"/>
      <c r="DQ10" s="969"/>
      <c r="DR10" s="969"/>
      <c r="DS10" s="969"/>
      <c r="DT10" s="969"/>
      <c r="DU10" s="973"/>
      <c r="DV10" s="972"/>
      <c r="DW10" s="969"/>
      <c r="DX10" s="969"/>
      <c r="DY10" s="969"/>
      <c r="DZ10" s="969"/>
      <c r="EA10" s="973"/>
      <c r="EB10" s="972"/>
      <c r="EC10" s="969"/>
      <c r="ED10" s="969"/>
      <c r="EE10" s="969"/>
      <c r="EF10" s="969"/>
      <c r="EG10" s="973"/>
      <c r="EH10" s="972"/>
      <c r="EI10" s="969"/>
      <c r="EJ10" s="969"/>
      <c r="EK10" s="969"/>
      <c r="EL10" s="969"/>
      <c r="EM10" s="973"/>
      <c r="EN10" s="972"/>
      <c r="EO10" s="969"/>
      <c r="EP10" s="969"/>
      <c r="EQ10" s="969"/>
      <c r="ER10" s="969"/>
      <c r="ES10" s="973"/>
      <c r="ET10" s="972"/>
      <c r="EU10" s="969"/>
      <c r="EV10" s="969"/>
      <c r="EW10" s="969"/>
      <c r="EX10" s="969"/>
      <c r="EY10" s="973"/>
      <c r="EZ10" s="972"/>
      <c r="FA10" s="969"/>
      <c r="FB10" s="969"/>
      <c r="FC10" s="969"/>
      <c r="FD10" s="969"/>
      <c r="FE10" s="969"/>
      <c r="FF10" s="974"/>
      <c r="FG10" s="972"/>
      <c r="FH10" s="969"/>
      <c r="FI10" s="969"/>
      <c r="FJ10" s="969"/>
      <c r="FK10" s="969"/>
      <c r="FL10" s="969"/>
      <c r="FM10" s="974"/>
      <c r="FN10" s="972"/>
      <c r="FO10" s="969"/>
      <c r="FP10" s="969"/>
      <c r="FQ10" s="969"/>
      <c r="FR10" s="969"/>
      <c r="FS10" s="973"/>
      <c r="FT10" s="972"/>
      <c r="FU10" s="969"/>
      <c r="FV10" s="969"/>
      <c r="FW10" s="969"/>
      <c r="FX10" s="969"/>
      <c r="FY10" s="973"/>
      <c r="FZ10" s="972"/>
      <c r="GA10" s="969"/>
      <c r="GB10" s="969"/>
      <c r="GC10" s="969"/>
      <c r="GD10" s="969"/>
      <c r="GE10" s="973"/>
      <c r="GF10" s="972"/>
      <c r="GG10" s="969"/>
      <c r="GH10" s="969"/>
      <c r="GI10" s="969"/>
      <c r="GJ10" s="969"/>
      <c r="GK10" s="973"/>
      <c r="GL10" s="972"/>
      <c r="GM10" s="969"/>
      <c r="GN10" s="969"/>
      <c r="GO10" s="969"/>
      <c r="GP10" s="969"/>
      <c r="GQ10" s="973"/>
      <c r="GR10" s="972"/>
      <c r="GS10" s="969"/>
      <c r="GT10" s="969"/>
      <c r="GU10" s="969"/>
      <c r="GV10" s="969"/>
      <c r="GW10" s="973"/>
      <c r="GX10" s="975"/>
      <c r="GY10" s="976"/>
      <c r="GZ10" s="976"/>
      <c r="HA10" s="976"/>
      <c r="HB10" s="976"/>
      <c r="HC10" s="978"/>
    </row>
    <row r="11" customFormat="false" ht="15.75" hidden="false" customHeight="false" outlineLevel="0" collapsed="false">
      <c r="A11" s="965"/>
      <c r="B11" s="981" t="s">
        <v>222</v>
      </c>
      <c r="C11" s="982" t="s">
        <v>557</v>
      </c>
      <c r="D11" s="968"/>
      <c r="E11" s="969"/>
      <c r="F11" s="969"/>
      <c r="G11" s="969"/>
      <c r="H11" s="969"/>
      <c r="I11" s="971"/>
      <c r="J11" s="972"/>
      <c r="K11" s="969"/>
      <c r="L11" s="969"/>
      <c r="M11" s="969"/>
      <c r="N11" s="969"/>
      <c r="O11" s="971"/>
      <c r="P11" s="972"/>
      <c r="Q11" s="969"/>
      <c r="R11" s="969"/>
      <c r="S11" s="969"/>
      <c r="T11" s="969"/>
      <c r="U11" s="971"/>
      <c r="V11" s="972"/>
      <c r="W11" s="969"/>
      <c r="X11" s="969"/>
      <c r="Y11" s="969"/>
      <c r="Z11" s="969"/>
      <c r="AA11" s="971"/>
      <c r="AB11" s="972"/>
      <c r="AC11" s="969"/>
      <c r="AD11" s="969"/>
      <c r="AE11" s="969"/>
      <c r="AF11" s="969"/>
      <c r="AG11" s="971"/>
      <c r="AH11" s="972"/>
      <c r="AI11" s="969"/>
      <c r="AJ11" s="969"/>
      <c r="AK11" s="969"/>
      <c r="AL11" s="969"/>
      <c r="AM11" s="971"/>
      <c r="AN11" s="972"/>
      <c r="AO11" s="969"/>
      <c r="AP11" s="969"/>
      <c r="AQ11" s="969"/>
      <c r="AR11" s="969"/>
      <c r="AS11" s="971"/>
      <c r="AT11" s="972"/>
      <c r="AU11" s="969"/>
      <c r="AV11" s="969"/>
      <c r="AW11" s="969"/>
      <c r="AX11" s="969"/>
      <c r="AY11" s="971"/>
      <c r="AZ11" s="972"/>
      <c r="BA11" s="969"/>
      <c r="BB11" s="969"/>
      <c r="BC11" s="969"/>
      <c r="BD11" s="969"/>
      <c r="BE11" s="971"/>
      <c r="BF11" s="972"/>
      <c r="BG11" s="969"/>
      <c r="BH11" s="969"/>
      <c r="BI11" s="969"/>
      <c r="BJ11" s="969"/>
      <c r="BK11" s="971"/>
      <c r="BL11" s="972"/>
      <c r="BM11" s="969"/>
      <c r="BN11" s="969"/>
      <c r="BO11" s="969"/>
      <c r="BP11" s="969"/>
      <c r="BQ11" s="971"/>
      <c r="BR11" s="972"/>
      <c r="BS11" s="969"/>
      <c r="BT11" s="969"/>
      <c r="BU11" s="969"/>
      <c r="BV11" s="969"/>
      <c r="BW11" s="971"/>
      <c r="BX11" s="972"/>
      <c r="BY11" s="969"/>
      <c r="BZ11" s="969"/>
      <c r="CA11" s="969"/>
      <c r="CB11" s="969"/>
      <c r="CC11" s="973"/>
      <c r="CD11" s="972"/>
      <c r="CE11" s="969"/>
      <c r="CF11" s="969"/>
      <c r="CG11" s="969"/>
      <c r="CH11" s="969"/>
      <c r="CI11" s="969"/>
      <c r="CJ11" s="974"/>
      <c r="CK11" s="972"/>
      <c r="CL11" s="969"/>
      <c r="CM11" s="969"/>
      <c r="CN11" s="969"/>
      <c r="CO11" s="969"/>
      <c r="CP11" s="969"/>
      <c r="CQ11" s="974"/>
      <c r="CR11" s="972"/>
      <c r="CS11" s="969"/>
      <c r="CT11" s="969"/>
      <c r="CU11" s="969"/>
      <c r="CV11" s="969"/>
      <c r="CW11" s="971"/>
      <c r="CX11" s="972"/>
      <c r="CY11" s="969"/>
      <c r="CZ11" s="969"/>
      <c r="DA11" s="969"/>
      <c r="DB11" s="969"/>
      <c r="DC11" s="973"/>
      <c r="DD11" s="972"/>
      <c r="DE11" s="969"/>
      <c r="DF11" s="969"/>
      <c r="DG11" s="969"/>
      <c r="DH11" s="969"/>
      <c r="DI11" s="973"/>
      <c r="DJ11" s="972"/>
      <c r="DK11" s="969"/>
      <c r="DL11" s="969"/>
      <c r="DM11" s="969"/>
      <c r="DN11" s="969"/>
      <c r="DO11" s="973"/>
      <c r="DP11" s="972"/>
      <c r="DQ11" s="969"/>
      <c r="DR11" s="969"/>
      <c r="DS11" s="969"/>
      <c r="DT11" s="969"/>
      <c r="DU11" s="973"/>
      <c r="DV11" s="972"/>
      <c r="DW11" s="969"/>
      <c r="DX11" s="969"/>
      <c r="DY11" s="969"/>
      <c r="DZ11" s="969"/>
      <c r="EA11" s="973"/>
      <c r="EB11" s="972"/>
      <c r="EC11" s="969"/>
      <c r="ED11" s="969"/>
      <c r="EE11" s="969"/>
      <c r="EF11" s="969"/>
      <c r="EG11" s="973"/>
      <c r="EH11" s="972"/>
      <c r="EI11" s="969"/>
      <c r="EJ11" s="969"/>
      <c r="EK11" s="969"/>
      <c r="EL11" s="969"/>
      <c r="EM11" s="973"/>
      <c r="EN11" s="972"/>
      <c r="EO11" s="969"/>
      <c r="EP11" s="969"/>
      <c r="EQ11" s="969"/>
      <c r="ER11" s="969"/>
      <c r="ES11" s="973"/>
      <c r="ET11" s="972"/>
      <c r="EU11" s="969"/>
      <c r="EV11" s="969"/>
      <c r="EW11" s="969"/>
      <c r="EX11" s="969"/>
      <c r="EY11" s="973"/>
      <c r="EZ11" s="972"/>
      <c r="FA11" s="969"/>
      <c r="FB11" s="969"/>
      <c r="FC11" s="969"/>
      <c r="FD11" s="969"/>
      <c r="FE11" s="969"/>
      <c r="FF11" s="974"/>
      <c r="FG11" s="972"/>
      <c r="FH11" s="969"/>
      <c r="FI11" s="969"/>
      <c r="FJ11" s="969"/>
      <c r="FK11" s="969"/>
      <c r="FL11" s="969"/>
      <c r="FM11" s="974"/>
      <c r="FN11" s="972"/>
      <c r="FO11" s="969"/>
      <c r="FP11" s="969"/>
      <c r="FQ11" s="969"/>
      <c r="FR11" s="969"/>
      <c r="FS11" s="973"/>
      <c r="FT11" s="972"/>
      <c r="FU11" s="969"/>
      <c r="FV11" s="969"/>
      <c r="FW11" s="969"/>
      <c r="FX11" s="969"/>
      <c r="FY11" s="973"/>
      <c r="FZ11" s="972"/>
      <c r="GA11" s="969"/>
      <c r="GB11" s="969"/>
      <c r="GC11" s="969"/>
      <c r="GD11" s="969"/>
      <c r="GE11" s="973"/>
      <c r="GF11" s="972"/>
      <c r="GG11" s="969"/>
      <c r="GH11" s="969"/>
      <c r="GI11" s="969"/>
      <c r="GJ11" s="969"/>
      <c r="GK11" s="973"/>
      <c r="GL11" s="972"/>
      <c r="GM11" s="969"/>
      <c r="GN11" s="969"/>
      <c r="GO11" s="969"/>
      <c r="GP11" s="969"/>
      <c r="GQ11" s="973"/>
      <c r="GR11" s="972"/>
      <c r="GS11" s="969"/>
      <c r="GT11" s="969"/>
      <c r="GU11" s="969"/>
      <c r="GV11" s="969"/>
      <c r="GW11" s="973"/>
      <c r="GX11" s="975"/>
      <c r="GY11" s="976"/>
      <c r="GZ11" s="976"/>
      <c r="HA11" s="976"/>
      <c r="HB11" s="976"/>
      <c r="HC11" s="978"/>
    </row>
    <row r="12" customFormat="false" ht="9.75" hidden="false" customHeight="true" outlineLevel="0" collapsed="false">
      <c r="A12" s="965"/>
      <c r="B12" s="979"/>
      <c r="C12" s="983"/>
      <c r="D12" s="968"/>
      <c r="E12" s="969"/>
      <c r="F12" s="969"/>
      <c r="G12" s="969"/>
      <c r="H12" s="969"/>
      <c r="I12" s="971"/>
      <c r="J12" s="972"/>
      <c r="K12" s="969"/>
      <c r="L12" s="969"/>
      <c r="M12" s="969"/>
      <c r="N12" s="969"/>
      <c r="O12" s="971"/>
      <c r="P12" s="972"/>
      <c r="Q12" s="969"/>
      <c r="R12" s="969"/>
      <c r="S12" s="969"/>
      <c r="T12" s="969"/>
      <c r="U12" s="971"/>
      <c r="V12" s="972"/>
      <c r="W12" s="969"/>
      <c r="X12" s="969"/>
      <c r="Y12" s="969"/>
      <c r="Z12" s="969"/>
      <c r="AA12" s="971"/>
      <c r="AB12" s="972"/>
      <c r="AC12" s="969"/>
      <c r="AD12" s="969"/>
      <c r="AE12" s="969"/>
      <c r="AF12" s="969"/>
      <c r="AG12" s="971"/>
      <c r="AH12" s="972"/>
      <c r="AI12" s="969"/>
      <c r="AJ12" s="969"/>
      <c r="AK12" s="969"/>
      <c r="AL12" s="969"/>
      <c r="AM12" s="971"/>
      <c r="AN12" s="972"/>
      <c r="AO12" s="969"/>
      <c r="AP12" s="969"/>
      <c r="AQ12" s="969"/>
      <c r="AR12" s="969"/>
      <c r="AS12" s="971"/>
      <c r="AT12" s="972"/>
      <c r="AU12" s="969"/>
      <c r="AV12" s="969"/>
      <c r="AW12" s="969"/>
      <c r="AX12" s="969"/>
      <c r="AY12" s="971"/>
      <c r="AZ12" s="972"/>
      <c r="BA12" s="969"/>
      <c r="BB12" s="969"/>
      <c r="BC12" s="969"/>
      <c r="BD12" s="969"/>
      <c r="BE12" s="971"/>
      <c r="BF12" s="972"/>
      <c r="BG12" s="969"/>
      <c r="BH12" s="969"/>
      <c r="BI12" s="969"/>
      <c r="BJ12" s="969"/>
      <c r="BK12" s="971"/>
      <c r="BL12" s="972"/>
      <c r="BM12" s="969"/>
      <c r="BN12" s="969"/>
      <c r="BO12" s="969"/>
      <c r="BP12" s="969"/>
      <c r="BQ12" s="971"/>
      <c r="BR12" s="972"/>
      <c r="BS12" s="969"/>
      <c r="BT12" s="969"/>
      <c r="BU12" s="969"/>
      <c r="BV12" s="969"/>
      <c r="BW12" s="971"/>
      <c r="BX12" s="972"/>
      <c r="BY12" s="969"/>
      <c r="BZ12" s="969"/>
      <c r="CA12" s="969"/>
      <c r="CB12" s="969"/>
      <c r="CC12" s="973"/>
      <c r="CD12" s="972"/>
      <c r="CE12" s="969"/>
      <c r="CF12" s="969"/>
      <c r="CG12" s="969"/>
      <c r="CH12" s="969"/>
      <c r="CI12" s="969"/>
      <c r="CJ12" s="974"/>
      <c r="CK12" s="972"/>
      <c r="CL12" s="969"/>
      <c r="CM12" s="969"/>
      <c r="CN12" s="969"/>
      <c r="CO12" s="969"/>
      <c r="CP12" s="969"/>
      <c r="CQ12" s="974"/>
      <c r="CR12" s="972"/>
      <c r="CS12" s="969"/>
      <c r="CT12" s="969"/>
      <c r="CU12" s="969"/>
      <c r="CV12" s="969"/>
      <c r="CW12" s="971"/>
      <c r="CX12" s="972"/>
      <c r="CY12" s="969"/>
      <c r="CZ12" s="969"/>
      <c r="DA12" s="969"/>
      <c r="DB12" s="969"/>
      <c r="DC12" s="973"/>
      <c r="DD12" s="972"/>
      <c r="DE12" s="969"/>
      <c r="DF12" s="969"/>
      <c r="DG12" s="969"/>
      <c r="DH12" s="969"/>
      <c r="DI12" s="973"/>
      <c r="DJ12" s="972"/>
      <c r="DK12" s="969"/>
      <c r="DL12" s="969"/>
      <c r="DM12" s="969"/>
      <c r="DN12" s="969"/>
      <c r="DO12" s="973"/>
      <c r="DP12" s="972"/>
      <c r="DQ12" s="969"/>
      <c r="DR12" s="969"/>
      <c r="DS12" s="969"/>
      <c r="DT12" s="969"/>
      <c r="DU12" s="973"/>
      <c r="DV12" s="972"/>
      <c r="DW12" s="969"/>
      <c r="DX12" s="969"/>
      <c r="DY12" s="969"/>
      <c r="DZ12" s="969"/>
      <c r="EA12" s="973"/>
      <c r="EB12" s="972"/>
      <c r="EC12" s="969"/>
      <c r="ED12" s="969"/>
      <c r="EE12" s="969"/>
      <c r="EF12" s="969"/>
      <c r="EG12" s="973"/>
      <c r="EH12" s="972"/>
      <c r="EI12" s="969"/>
      <c r="EJ12" s="969"/>
      <c r="EK12" s="969"/>
      <c r="EL12" s="969"/>
      <c r="EM12" s="973"/>
      <c r="EN12" s="972"/>
      <c r="EO12" s="969"/>
      <c r="EP12" s="969"/>
      <c r="EQ12" s="969"/>
      <c r="ER12" s="969"/>
      <c r="ES12" s="973"/>
      <c r="ET12" s="972"/>
      <c r="EU12" s="969"/>
      <c r="EV12" s="969"/>
      <c r="EW12" s="969"/>
      <c r="EX12" s="969"/>
      <c r="EY12" s="973"/>
      <c r="EZ12" s="972"/>
      <c r="FA12" s="969"/>
      <c r="FB12" s="969"/>
      <c r="FC12" s="969"/>
      <c r="FD12" s="969"/>
      <c r="FE12" s="969"/>
      <c r="FF12" s="974"/>
      <c r="FG12" s="972"/>
      <c r="FH12" s="969"/>
      <c r="FI12" s="969"/>
      <c r="FJ12" s="969"/>
      <c r="FK12" s="969"/>
      <c r="FL12" s="969"/>
      <c r="FM12" s="974"/>
      <c r="FN12" s="972"/>
      <c r="FO12" s="969"/>
      <c r="FP12" s="969"/>
      <c r="FQ12" s="969"/>
      <c r="FR12" s="969"/>
      <c r="FS12" s="973"/>
      <c r="FT12" s="972"/>
      <c r="FU12" s="969"/>
      <c r="FV12" s="969"/>
      <c r="FW12" s="969"/>
      <c r="FX12" s="969"/>
      <c r="FY12" s="973"/>
      <c r="FZ12" s="972"/>
      <c r="GA12" s="969"/>
      <c r="GB12" s="969"/>
      <c r="GC12" s="969"/>
      <c r="GD12" s="969"/>
      <c r="GE12" s="973"/>
      <c r="GF12" s="972"/>
      <c r="GG12" s="969"/>
      <c r="GH12" s="969"/>
      <c r="GI12" s="969"/>
      <c r="GJ12" s="969"/>
      <c r="GK12" s="973"/>
      <c r="GL12" s="972"/>
      <c r="GM12" s="969"/>
      <c r="GN12" s="969"/>
      <c r="GO12" s="969"/>
      <c r="GP12" s="969"/>
      <c r="GQ12" s="973"/>
      <c r="GR12" s="972"/>
      <c r="GS12" s="969"/>
      <c r="GT12" s="969"/>
      <c r="GU12" s="969"/>
      <c r="GV12" s="969"/>
      <c r="GW12" s="973"/>
      <c r="GX12" s="975"/>
      <c r="GY12" s="976"/>
      <c r="GZ12" s="976"/>
      <c r="HA12" s="976"/>
      <c r="HB12" s="976"/>
      <c r="HC12" s="978"/>
    </row>
    <row r="13" customFormat="false" ht="15.75" hidden="false" customHeight="false" outlineLevel="0" collapsed="false">
      <c r="A13" s="965"/>
      <c r="B13" s="984" t="s">
        <v>225</v>
      </c>
      <c r="C13" s="985" t="s">
        <v>558</v>
      </c>
      <c r="D13" s="968"/>
      <c r="E13" s="969"/>
      <c r="F13" s="969"/>
      <c r="G13" s="969"/>
      <c r="H13" s="969"/>
      <c r="I13" s="971"/>
      <c r="J13" s="972"/>
      <c r="K13" s="969"/>
      <c r="L13" s="969"/>
      <c r="M13" s="969"/>
      <c r="N13" s="969"/>
      <c r="O13" s="971"/>
      <c r="P13" s="972"/>
      <c r="Q13" s="969"/>
      <c r="R13" s="969"/>
      <c r="S13" s="969"/>
      <c r="T13" s="969"/>
      <c r="U13" s="971"/>
      <c r="V13" s="972"/>
      <c r="W13" s="969"/>
      <c r="X13" s="969"/>
      <c r="Y13" s="969"/>
      <c r="Z13" s="969"/>
      <c r="AA13" s="971"/>
      <c r="AB13" s="972"/>
      <c r="AC13" s="969"/>
      <c r="AD13" s="969"/>
      <c r="AE13" s="969"/>
      <c r="AF13" s="969"/>
      <c r="AG13" s="971"/>
      <c r="AH13" s="972"/>
      <c r="AI13" s="969"/>
      <c r="AJ13" s="969"/>
      <c r="AK13" s="969"/>
      <c r="AL13" s="969"/>
      <c r="AM13" s="971"/>
      <c r="AN13" s="972"/>
      <c r="AO13" s="969"/>
      <c r="AP13" s="969"/>
      <c r="AQ13" s="969"/>
      <c r="AR13" s="969"/>
      <c r="AS13" s="971"/>
      <c r="AT13" s="972"/>
      <c r="AU13" s="969"/>
      <c r="AV13" s="969"/>
      <c r="AW13" s="969"/>
      <c r="AX13" s="969"/>
      <c r="AY13" s="971"/>
      <c r="AZ13" s="972"/>
      <c r="BA13" s="969"/>
      <c r="BB13" s="969"/>
      <c r="BC13" s="969"/>
      <c r="BD13" s="969"/>
      <c r="BE13" s="971"/>
      <c r="BF13" s="972"/>
      <c r="BG13" s="969"/>
      <c r="BH13" s="969"/>
      <c r="BI13" s="969"/>
      <c r="BJ13" s="969"/>
      <c r="BK13" s="971"/>
      <c r="BL13" s="972"/>
      <c r="BM13" s="969"/>
      <c r="BN13" s="969"/>
      <c r="BO13" s="969"/>
      <c r="BP13" s="969"/>
      <c r="BQ13" s="971"/>
      <c r="BR13" s="972"/>
      <c r="BS13" s="969"/>
      <c r="BT13" s="969"/>
      <c r="BU13" s="969"/>
      <c r="BV13" s="969"/>
      <c r="BW13" s="971"/>
      <c r="BX13" s="972"/>
      <c r="BY13" s="969"/>
      <c r="BZ13" s="969"/>
      <c r="CA13" s="969"/>
      <c r="CB13" s="969"/>
      <c r="CC13" s="973"/>
      <c r="CD13" s="972"/>
      <c r="CE13" s="969"/>
      <c r="CF13" s="969"/>
      <c r="CG13" s="969"/>
      <c r="CH13" s="969"/>
      <c r="CI13" s="969"/>
      <c r="CJ13" s="974"/>
      <c r="CK13" s="972"/>
      <c r="CL13" s="969"/>
      <c r="CM13" s="969"/>
      <c r="CN13" s="969"/>
      <c r="CO13" s="969"/>
      <c r="CP13" s="969"/>
      <c r="CQ13" s="974"/>
      <c r="CR13" s="972"/>
      <c r="CS13" s="969"/>
      <c r="CT13" s="969"/>
      <c r="CU13" s="969"/>
      <c r="CV13" s="969"/>
      <c r="CW13" s="971"/>
      <c r="CX13" s="972"/>
      <c r="CY13" s="969"/>
      <c r="CZ13" s="969"/>
      <c r="DA13" s="969"/>
      <c r="DB13" s="969"/>
      <c r="DC13" s="973"/>
      <c r="DD13" s="972"/>
      <c r="DE13" s="969"/>
      <c r="DF13" s="969"/>
      <c r="DG13" s="969"/>
      <c r="DH13" s="969"/>
      <c r="DI13" s="973"/>
      <c r="DJ13" s="972"/>
      <c r="DK13" s="969"/>
      <c r="DL13" s="969"/>
      <c r="DM13" s="969"/>
      <c r="DN13" s="969"/>
      <c r="DO13" s="973"/>
      <c r="DP13" s="972"/>
      <c r="DQ13" s="969"/>
      <c r="DR13" s="969"/>
      <c r="DS13" s="969"/>
      <c r="DT13" s="969"/>
      <c r="DU13" s="973"/>
      <c r="DV13" s="972"/>
      <c r="DW13" s="969"/>
      <c r="DX13" s="969"/>
      <c r="DY13" s="969"/>
      <c r="DZ13" s="969"/>
      <c r="EA13" s="973"/>
      <c r="EB13" s="972"/>
      <c r="EC13" s="969"/>
      <c r="ED13" s="969"/>
      <c r="EE13" s="969"/>
      <c r="EF13" s="969"/>
      <c r="EG13" s="973"/>
      <c r="EH13" s="972"/>
      <c r="EI13" s="969"/>
      <c r="EJ13" s="969"/>
      <c r="EK13" s="969"/>
      <c r="EL13" s="969"/>
      <c r="EM13" s="973"/>
      <c r="EN13" s="972"/>
      <c r="EO13" s="969"/>
      <c r="EP13" s="969"/>
      <c r="EQ13" s="969"/>
      <c r="ER13" s="969"/>
      <c r="ES13" s="973"/>
      <c r="ET13" s="972"/>
      <c r="EU13" s="969"/>
      <c r="EV13" s="969"/>
      <c r="EW13" s="969"/>
      <c r="EX13" s="969"/>
      <c r="EY13" s="973"/>
      <c r="EZ13" s="972"/>
      <c r="FA13" s="969"/>
      <c r="FB13" s="969"/>
      <c r="FC13" s="969"/>
      <c r="FD13" s="969"/>
      <c r="FE13" s="969"/>
      <c r="FF13" s="974"/>
      <c r="FG13" s="972"/>
      <c r="FH13" s="969"/>
      <c r="FI13" s="969"/>
      <c r="FJ13" s="969"/>
      <c r="FK13" s="969"/>
      <c r="FL13" s="969"/>
      <c r="FM13" s="974"/>
      <c r="FN13" s="972"/>
      <c r="FO13" s="969"/>
      <c r="FP13" s="969"/>
      <c r="FQ13" s="969"/>
      <c r="FR13" s="969"/>
      <c r="FS13" s="973"/>
      <c r="FT13" s="972"/>
      <c r="FU13" s="969"/>
      <c r="FV13" s="969"/>
      <c r="FW13" s="969"/>
      <c r="FX13" s="969"/>
      <c r="FY13" s="973"/>
      <c r="FZ13" s="972"/>
      <c r="GA13" s="969"/>
      <c r="GB13" s="969"/>
      <c r="GC13" s="969"/>
      <c r="GD13" s="969"/>
      <c r="GE13" s="973"/>
      <c r="GF13" s="972"/>
      <c r="GG13" s="969"/>
      <c r="GH13" s="969"/>
      <c r="GI13" s="969"/>
      <c r="GJ13" s="969"/>
      <c r="GK13" s="973"/>
      <c r="GL13" s="972"/>
      <c r="GM13" s="969"/>
      <c r="GN13" s="969"/>
      <c r="GO13" s="969"/>
      <c r="GP13" s="969"/>
      <c r="GQ13" s="973"/>
      <c r="GR13" s="972"/>
      <c r="GS13" s="969"/>
      <c r="GT13" s="969"/>
      <c r="GU13" s="969"/>
      <c r="GV13" s="969"/>
      <c r="GW13" s="973"/>
      <c r="GX13" s="975"/>
      <c r="GY13" s="976"/>
      <c r="GZ13" s="976"/>
      <c r="HA13" s="976"/>
      <c r="HB13" s="976"/>
      <c r="HC13" s="978"/>
    </row>
    <row r="14" customFormat="false" ht="15.75" hidden="false" customHeight="true" outlineLevel="0" collapsed="false">
      <c r="A14" s="965" t="s">
        <v>559</v>
      </c>
      <c r="B14" s="966" t="s">
        <v>218</v>
      </c>
      <c r="C14" s="967" t="s">
        <v>560</v>
      </c>
      <c r="D14" s="968"/>
      <c r="E14" s="969"/>
      <c r="F14" s="970"/>
      <c r="G14" s="969"/>
      <c r="H14" s="970"/>
      <c r="I14" s="971"/>
      <c r="J14" s="972"/>
      <c r="K14" s="969"/>
      <c r="L14" s="970"/>
      <c r="M14" s="969"/>
      <c r="N14" s="970"/>
      <c r="O14" s="971"/>
      <c r="P14" s="972"/>
      <c r="Q14" s="969"/>
      <c r="R14" s="970"/>
      <c r="S14" s="969"/>
      <c r="T14" s="970"/>
      <c r="U14" s="971"/>
      <c r="V14" s="972" t="n">
        <v>4</v>
      </c>
      <c r="W14" s="969" t="n">
        <v>4</v>
      </c>
      <c r="X14" s="970"/>
      <c r="Y14" s="969"/>
      <c r="Z14" s="970"/>
      <c r="AA14" s="971"/>
      <c r="AB14" s="972" t="n">
        <v>4</v>
      </c>
      <c r="AC14" s="969"/>
      <c r="AD14" s="970"/>
      <c r="AE14" s="969"/>
      <c r="AF14" s="970"/>
      <c r="AG14" s="971"/>
      <c r="AH14" s="972"/>
      <c r="AI14" s="969"/>
      <c r="AJ14" s="970"/>
      <c r="AK14" s="969"/>
      <c r="AL14" s="970"/>
      <c r="AM14" s="971"/>
      <c r="AN14" s="972" t="n">
        <v>3</v>
      </c>
      <c r="AO14" s="969" t="n">
        <v>3</v>
      </c>
      <c r="AP14" s="970"/>
      <c r="AQ14" s="969"/>
      <c r="AR14" s="970"/>
      <c r="AS14" s="971"/>
      <c r="AT14" s="972"/>
      <c r="AU14" s="969"/>
      <c r="AV14" s="970"/>
      <c r="AW14" s="969"/>
      <c r="AX14" s="970"/>
      <c r="AY14" s="971"/>
      <c r="AZ14" s="972" t="n">
        <v>2</v>
      </c>
      <c r="BA14" s="969" t="n">
        <v>2</v>
      </c>
      <c r="BB14" s="970" t="n">
        <v>2</v>
      </c>
      <c r="BC14" s="969" t="n">
        <v>1</v>
      </c>
      <c r="BD14" s="970"/>
      <c r="BE14" s="971"/>
      <c r="BF14" s="972" t="n">
        <v>4</v>
      </c>
      <c r="BG14" s="969" t="n">
        <v>4</v>
      </c>
      <c r="BH14" s="970"/>
      <c r="BI14" s="969"/>
      <c r="BJ14" s="970"/>
      <c r="BK14" s="971"/>
      <c r="BL14" s="972"/>
      <c r="BM14" s="969"/>
      <c r="BN14" s="970"/>
      <c r="BO14" s="969"/>
      <c r="BP14" s="970"/>
      <c r="BQ14" s="971"/>
      <c r="BR14" s="972"/>
      <c r="BS14" s="969"/>
      <c r="BT14" s="970"/>
      <c r="BU14" s="969"/>
      <c r="BV14" s="970"/>
      <c r="BW14" s="971"/>
      <c r="BX14" s="972"/>
      <c r="BY14" s="969"/>
      <c r="BZ14" s="970"/>
      <c r="CA14" s="969"/>
      <c r="CB14" s="970"/>
      <c r="CC14" s="971"/>
      <c r="CD14" s="972" t="n">
        <v>4</v>
      </c>
      <c r="CE14" s="969" t="n">
        <v>4</v>
      </c>
      <c r="CF14" s="970" t="n">
        <v>4</v>
      </c>
      <c r="CG14" s="969" t="n">
        <v>4</v>
      </c>
      <c r="CH14" s="970" t="n">
        <v>4</v>
      </c>
      <c r="CI14" s="969" t="n">
        <v>4</v>
      </c>
      <c r="CJ14" s="974" t="n">
        <v>4</v>
      </c>
      <c r="CK14" s="972" t="n">
        <v>3</v>
      </c>
      <c r="CL14" s="969" t="n">
        <v>3</v>
      </c>
      <c r="CM14" s="970" t="n">
        <v>3</v>
      </c>
      <c r="CN14" s="969" t="n">
        <v>3</v>
      </c>
      <c r="CO14" s="970" t="n">
        <v>3</v>
      </c>
      <c r="CP14" s="969" t="n">
        <v>3</v>
      </c>
      <c r="CQ14" s="974"/>
      <c r="CR14" s="972" t="n">
        <v>2</v>
      </c>
      <c r="CS14" s="969" t="n">
        <v>2</v>
      </c>
      <c r="CT14" s="970" t="n">
        <v>2</v>
      </c>
      <c r="CU14" s="969"/>
      <c r="CV14" s="970"/>
      <c r="CW14" s="971"/>
      <c r="CX14" s="972"/>
      <c r="CY14" s="969"/>
      <c r="CZ14" s="970"/>
      <c r="DA14" s="969"/>
      <c r="DB14" s="970"/>
      <c r="DC14" s="971"/>
      <c r="DD14" s="972" t="n">
        <v>2</v>
      </c>
      <c r="DE14" s="969" t="n">
        <v>2</v>
      </c>
      <c r="DF14" s="970" t="n">
        <v>2</v>
      </c>
      <c r="DG14" s="969"/>
      <c r="DH14" s="970"/>
      <c r="DI14" s="971"/>
      <c r="DJ14" s="972"/>
      <c r="DK14" s="969"/>
      <c r="DL14" s="970"/>
      <c r="DM14" s="969"/>
      <c r="DN14" s="970"/>
      <c r="DO14" s="971"/>
      <c r="DP14" s="972" t="n">
        <v>3</v>
      </c>
      <c r="DQ14" s="969" t="n">
        <v>3</v>
      </c>
      <c r="DR14" s="970" t="n">
        <v>3</v>
      </c>
      <c r="DS14" s="969" t="n">
        <v>3</v>
      </c>
      <c r="DT14" s="970" t="n">
        <v>3</v>
      </c>
      <c r="DU14" s="971" t="n">
        <v>3</v>
      </c>
      <c r="DV14" s="972" t="n">
        <v>2</v>
      </c>
      <c r="DW14" s="969" t="n">
        <v>2</v>
      </c>
      <c r="DX14" s="970" t="n">
        <v>2</v>
      </c>
      <c r="DY14" s="969"/>
      <c r="DZ14" s="970"/>
      <c r="EA14" s="971"/>
      <c r="EB14" s="972"/>
      <c r="EC14" s="969"/>
      <c r="ED14" s="970"/>
      <c r="EE14" s="969"/>
      <c r="EF14" s="970"/>
      <c r="EG14" s="971"/>
      <c r="EH14" s="972"/>
      <c r="EI14" s="969"/>
      <c r="EJ14" s="970"/>
      <c r="EK14" s="969"/>
      <c r="EL14" s="970"/>
      <c r="EM14" s="971"/>
      <c r="EN14" s="972"/>
      <c r="EO14" s="969"/>
      <c r="EP14" s="970"/>
      <c r="EQ14" s="969"/>
      <c r="ER14" s="970"/>
      <c r="ES14" s="971"/>
      <c r="ET14" s="972" t="n">
        <v>2</v>
      </c>
      <c r="EU14" s="969"/>
      <c r="EV14" s="970"/>
      <c r="EW14" s="969"/>
      <c r="EX14" s="970"/>
      <c r="EY14" s="971"/>
      <c r="EZ14" s="972"/>
      <c r="FA14" s="969"/>
      <c r="FB14" s="970"/>
      <c r="FC14" s="969"/>
      <c r="FD14" s="970"/>
      <c r="FE14" s="969"/>
      <c r="FF14" s="974"/>
      <c r="FG14" s="972" t="n">
        <v>3</v>
      </c>
      <c r="FH14" s="969" t="n">
        <v>3</v>
      </c>
      <c r="FI14" s="970" t="n">
        <v>3</v>
      </c>
      <c r="FJ14" s="969" t="n">
        <v>3</v>
      </c>
      <c r="FK14" s="970"/>
      <c r="FL14" s="969"/>
      <c r="FM14" s="974"/>
      <c r="FN14" s="972" t="n">
        <v>3</v>
      </c>
      <c r="FO14" s="969" t="n">
        <v>3</v>
      </c>
      <c r="FP14" s="970" t="n">
        <v>3</v>
      </c>
      <c r="FQ14" s="969" t="n">
        <v>3</v>
      </c>
      <c r="FR14" s="970" t="n">
        <v>3</v>
      </c>
      <c r="FS14" s="971"/>
      <c r="FT14" s="972"/>
      <c r="FU14" s="969"/>
      <c r="FV14" s="970"/>
      <c r="FW14" s="969"/>
      <c r="FX14" s="970"/>
      <c r="FY14" s="971"/>
      <c r="FZ14" s="972" t="n">
        <v>2</v>
      </c>
      <c r="GA14" s="969" t="n">
        <v>2</v>
      </c>
      <c r="GB14" s="970" t="n">
        <v>2</v>
      </c>
      <c r="GC14" s="969"/>
      <c r="GD14" s="970"/>
      <c r="GE14" s="971"/>
      <c r="GF14" s="972" t="n">
        <v>1</v>
      </c>
      <c r="GG14" s="969"/>
      <c r="GH14" s="970"/>
      <c r="GI14" s="969"/>
      <c r="GJ14" s="970"/>
      <c r="GK14" s="971"/>
      <c r="GL14" s="972" t="n">
        <v>3</v>
      </c>
      <c r="GM14" s="969" t="n">
        <v>3</v>
      </c>
      <c r="GN14" s="970"/>
      <c r="GO14" s="969"/>
      <c r="GP14" s="970"/>
      <c r="GQ14" s="971"/>
      <c r="GR14" s="972" t="n">
        <v>0</v>
      </c>
      <c r="GS14" s="969"/>
      <c r="GT14" s="970"/>
      <c r="GU14" s="969"/>
      <c r="GV14" s="970"/>
      <c r="GW14" s="971"/>
      <c r="GX14" s="975"/>
      <c r="GY14" s="976"/>
      <c r="GZ14" s="977"/>
      <c r="HA14" s="976"/>
      <c r="HB14" s="977"/>
      <c r="HC14" s="978"/>
    </row>
    <row r="15" customFormat="false" ht="9.75" hidden="false" customHeight="true" outlineLevel="0" collapsed="false">
      <c r="A15" s="965"/>
      <c r="B15" s="979"/>
      <c r="C15" s="980"/>
      <c r="D15" s="968"/>
      <c r="E15" s="969"/>
      <c r="F15" s="969"/>
      <c r="G15" s="969"/>
      <c r="H15" s="969"/>
      <c r="I15" s="971"/>
      <c r="J15" s="972"/>
      <c r="K15" s="969"/>
      <c r="L15" s="969"/>
      <c r="M15" s="969"/>
      <c r="N15" s="969"/>
      <c r="O15" s="971"/>
      <c r="P15" s="972"/>
      <c r="Q15" s="969"/>
      <c r="R15" s="969"/>
      <c r="S15" s="969"/>
      <c r="T15" s="969"/>
      <c r="U15" s="971"/>
      <c r="V15" s="972"/>
      <c r="W15" s="969"/>
      <c r="X15" s="969"/>
      <c r="Y15" s="969"/>
      <c r="Z15" s="969"/>
      <c r="AA15" s="971"/>
      <c r="AB15" s="972"/>
      <c r="AC15" s="969"/>
      <c r="AD15" s="969"/>
      <c r="AE15" s="969"/>
      <c r="AF15" s="969"/>
      <c r="AG15" s="971"/>
      <c r="AH15" s="972"/>
      <c r="AI15" s="969"/>
      <c r="AJ15" s="969"/>
      <c r="AK15" s="969"/>
      <c r="AL15" s="969"/>
      <c r="AM15" s="971"/>
      <c r="AN15" s="972"/>
      <c r="AO15" s="969"/>
      <c r="AP15" s="969"/>
      <c r="AQ15" s="969"/>
      <c r="AR15" s="969"/>
      <c r="AS15" s="971"/>
      <c r="AT15" s="972"/>
      <c r="AU15" s="969"/>
      <c r="AV15" s="969"/>
      <c r="AW15" s="969"/>
      <c r="AX15" s="969"/>
      <c r="AY15" s="971"/>
      <c r="AZ15" s="972"/>
      <c r="BA15" s="969"/>
      <c r="BB15" s="969"/>
      <c r="BC15" s="969"/>
      <c r="BD15" s="969"/>
      <c r="BE15" s="971"/>
      <c r="BF15" s="972"/>
      <c r="BG15" s="969"/>
      <c r="BH15" s="969"/>
      <c r="BI15" s="969"/>
      <c r="BJ15" s="969"/>
      <c r="BK15" s="971"/>
      <c r="BL15" s="972"/>
      <c r="BM15" s="969"/>
      <c r="BN15" s="969"/>
      <c r="BO15" s="969"/>
      <c r="BP15" s="969"/>
      <c r="BQ15" s="971"/>
      <c r="BR15" s="972"/>
      <c r="BS15" s="969"/>
      <c r="BT15" s="969"/>
      <c r="BU15" s="969"/>
      <c r="BV15" s="969"/>
      <c r="BW15" s="971"/>
      <c r="BX15" s="972"/>
      <c r="BY15" s="969"/>
      <c r="BZ15" s="969"/>
      <c r="CA15" s="969"/>
      <c r="CB15" s="969"/>
      <c r="CC15" s="971"/>
      <c r="CD15" s="972"/>
      <c r="CE15" s="969"/>
      <c r="CF15" s="969"/>
      <c r="CG15" s="969"/>
      <c r="CH15" s="969"/>
      <c r="CI15" s="969"/>
      <c r="CJ15" s="974"/>
      <c r="CK15" s="972"/>
      <c r="CL15" s="969"/>
      <c r="CM15" s="969"/>
      <c r="CN15" s="969"/>
      <c r="CO15" s="969"/>
      <c r="CP15" s="969"/>
      <c r="CQ15" s="974"/>
      <c r="CR15" s="972"/>
      <c r="CS15" s="969"/>
      <c r="CT15" s="969"/>
      <c r="CU15" s="969"/>
      <c r="CV15" s="969"/>
      <c r="CW15" s="971"/>
      <c r="CX15" s="972"/>
      <c r="CY15" s="969"/>
      <c r="CZ15" s="969"/>
      <c r="DA15" s="969"/>
      <c r="DB15" s="969"/>
      <c r="DC15" s="971"/>
      <c r="DD15" s="972"/>
      <c r="DE15" s="969"/>
      <c r="DF15" s="969"/>
      <c r="DG15" s="969"/>
      <c r="DH15" s="969"/>
      <c r="DI15" s="971"/>
      <c r="DJ15" s="972"/>
      <c r="DK15" s="969"/>
      <c r="DL15" s="969"/>
      <c r="DM15" s="969"/>
      <c r="DN15" s="969"/>
      <c r="DO15" s="971"/>
      <c r="DP15" s="972"/>
      <c r="DQ15" s="969"/>
      <c r="DR15" s="969"/>
      <c r="DS15" s="969"/>
      <c r="DT15" s="969"/>
      <c r="DU15" s="971"/>
      <c r="DV15" s="972"/>
      <c r="DW15" s="969"/>
      <c r="DX15" s="969"/>
      <c r="DY15" s="969"/>
      <c r="DZ15" s="969"/>
      <c r="EA15" s="971"/>
      <c r="EB15" s="972"/>
      <c r="EC15" s="969"/>
      <c r="ED15" s="969"/>
      <c r="EE15" s="969"/>
      <c r="EF15" s="969"/>
      <c r="EG15" s="971"/>
      <c r="EH15" s="972"/>
      <c r="EI15" s="969"/>
      <c r="EJ15" s="969"/>
      <c r="EK15" s="969"/>
      <c r="EL15" s="969"/>
      <c r="EM15" s="971"/>
      <c r="EN15" s="972"/>
      <c r="EO15" s="969"/>
      <c r="EP15" s="969"/>
      <c r="EQ15" s="969"/>
      <c r="ER15" s="969"/>
      <c r="ES15" s="971"/>
      <c r="ET15" s="972"/>
      <c r="EU15" s="969"/>
      <c r="EV15" s="969"/>
      <c r="EW15" s="969"/>
      <c r="EX15" s="969"/>
      <c r="EY15" s="971"/>
      <c r="EZ15" s="972"/>
      <c r="FA15" s="969"/>
      <c r="FB15" s="969"/>
      <c r="FC15" s="969"/>
      <c r="FD15" s="969"/>
      <c r="FE15" s="969"/>
      <c r="FF15" s="974"/>
      <c r="FG15" s="972"/>
      <c r="FH15" s="969"/>
      <c r="FI15" s="969"/>
      <c r="FJ15" s="969"/>
      <c r="FK15" s="969"/>
      <c r="FL15" s="969"/>
      <c r="FM15" s="974"/>
      <c r="FN15" s="972"/>
      <c r="FO15" s="969"/>
      <c r="FP15" s="969"/>
      <c r="FQ15" s="969"/>
      <c r="FR15" s="969"/>
      <c r="FS15" s="971"/>
      <c r="FT15" s="972"/>
      <c r="FU15" s="969"/>
      <c r="FV15" s="969"/>
      <c r="FW15" s="969"/>
      <c r="FX15" s="969"/>
      <c r="FY15" s="971"/>
      <c r="FZ15" s="972"/>
      <c r="GA15" s="969"/>
      <c r="GB15" s="969"/>
      <c r="GC15" s="969"/>
      <c r="GD15" s="969"/>
      <c r="GE15" s="971"/>
      <c r="GF15" s="972"/>
      <c r="GG15" s="969"/>
      <c r="GH15" s="969"/>
      <c r="GI15" s="969"/>
      <c r="GJ15" s="969"/>
      <c r="GK15" s="971"/>
      <c r="GL15" s="972"/>
      <c r="GM15" s="969"/>
      <c r="GN15" s="969"/>
      <c r="GO15" s="969"/>
      <c r="GP15" s="969"/>
      <c r="GQ15" s="971"/>
      <c r="GR15" s="972"/>
      <c r="GS15" s="969"/>
      <c r="GT15" s="969"/>
      <c r="GU15" s="969"/>
      <c r="GV15" s="969"/>
      <c r="GW15" s="971"/>
      <c r="GX15" s="975"/>
      <c r="GY15" s="976"/>
      <c r="GZ15" s="976"/>
      <c r="HA15" s="976"/>
      <c r="HB15" s="976"/>
      <c r="HC15" s="978"/>
    </row>
    <row r="16" customFormat="false" ht="15.75" hidden="false" customHeight="false" outlineLevel="0" collapsed="false">
      <c r="A16" s="965"/>
      <c r="B16" s="981" t="s">
        <v>220</v>
      </c>
      <c r="C16" s="982" t="s">
        <v>561</v>
      </c>
      <c r="D16" s="968"/>
      <c r="E16" s="969"/>
      <c r="F16" s="969"/>
      <c r="G16" s="969"/>
      <c r="H16" s="969"/>
      <c r="I16" s="971"/>
      <c r="J16" s="972"/>
      <c r="K16" s="969"/>
      <c r="L16" s="969"/>
      <c r="M16" s="969"/>
      <c r="N16" s="969"/>
      <c r="O16" s="971"/>
      <c r="P16" s="972"/>
      <c r="Q16" s="969"/>
      <c r="R16" s="969"/>
      <c r="S16" s="969"/>
      <c r="T16" s="969"/>
      <c r="U16" s="971"/>
      <c r="V16" s="972"/>
      <c r="W16" s="969"/>
      <c r="X16" s="969"/>
      <c r="Y16" s="969"/>
      <c r="Z16" s="969"/>
      <c r="AA16" s="971"/>
      <c r="AB16" s="972"/>
      <c r="AC16" s="969"/>
      <c r="AD16" s="969"/>
      <c r="AE16" s="969"/>
      <c r="AF16" s="969"/>
      <c r="AG16" s="971"/>
      <c r="AH16" s="972"/>
      <c r="AI16" s="969"/>
      <c r="AJ16" s="969"/>
      <c r="AK16" s="969"/>
      <c r="AL16" s="969"/>
      <c r="AM16" s="971"/>
      <c r="AN16" s="972"/>
      <c r="AO16" s="969"/>
      <c r="AP16" s="969"/>
      <c r="AQ16" s="969"/>
      <c r="AR16" s="969"/>
      <c r="AS16" s="971"/>
      <c r="AT16" s="972"/>
      <c r="AU16" s="969"/>
      <c r="AV16" s="969"/>
      <c r="AW16" s="969"/>
      <c r="AX16" s="969"/>
      <c r="AY16" s="971"/>
      <c r="AZ16" s="972"/>
      <c r="BA16" s="969"/>
      <c r="BB16" s="969"/>
      <c r="BC16" s="969"/>
      <c r="BD16" s="969"/>
      <c r="BE16" s="971"/>
      <c r="BF16" s="972"/>
      <c r="BG16" s="969"/>
      <c r="BH16" s="969"/>
      <c r="BI16" s="969"/>
      <c r="BJ16" s="969"/>
      <c r="BK16" s="971"/>
      <c r="BL16" s="972"/>
      <c r="BM16" s="969"/>
      <c r="BN16" s="969"/>
      <c r="BO16" s="969"/>
      <c r="BP16" s="969"/>
      <c r="BQ16" s="971"/>
      <c r="BR16" s="972"/>
      <c r="BS16" s="969"/>
      <c r="BT16" s="969"/>
      <c r="BU16" s="969"/>
      <c r="BV16" s="969"/>
      <c r="BW16" s="971"/>
      <c r="BX16" s="972"/>
      <c r="BY16" s="969"/>
      <c r="BZ16" s="969"/>
      <c r="CA16" s="969"/>
      <c r="CB16" s="969"/>
      <c r="CC16" s="971"/>
      <c r="CD16" s="972"/>
      <c r="CE16" s="969"/>
      <c r="CF16" s="969"/>
      <c r="CG16" s="969"/>
      <c r="CH16" s="969"/>
      <c r="CI16" s="969"/>
      <c r="CJ16" s="974"/>
      <c r="CK16" s="972"/>
      <c r="CL16" s="969"/>
      <c r="CM16" s="969"/>
      <c r="CN16" s="969"/>
      <c r="CO16" s="969"/>
      <c r="CP16" s="969"/>
      <c r="CQ16" s="974"/>
      <c r="CR16" s="972"/>
      <c r="CS16" s="969"/>
      <c r="CT16" s="969"/>
      <c r="CU16" s="969"/>
      <c r="CV16" s="969"/>
      <c r="CW16" s="971"/>
      <c r="CX16" s="972"/>
      <c r="CY16" s="969"/>
      <c r="CZ16" s="969"/>
      <c r="DA16" s="969"/>
      <c r="DB16" s="969"/>
      <c r="DC16" s="971"/>
      <c r="DD16" s="972"/>
      <c r="DE16" s="969"/>
      <c r="DF16" s="969"/>
      <c r="DG16" s="969"/>
      <c r="DH16" s="969"/>
      <c r="DI16" s="971"/>
      <c r="DJ16" s="972"/>
      <c r="DK16" s="969"/>
      <c r="DL16" s="969"/>
      <c r="DM16" s="969"/>
      <c r="DN16" s="969"/>
      <c r="DO16" s="971"/>
      <c r="DP16" s="972"/>
      <c r="DQ16" s="969"/>
      <c r="DR16" s="969"/>
      <c r="DS16" s="969"/>
      <c r="DT16" s="969"/>
      <c r="DU16" s="971"/>
      <c r="DV16" s="972"/>
      <c r="DW16" s="969"/>
      <c r="DX16" s="969"/>
      <c r="DY16" s="969"/>
      <c r="DZ16" s="969"/>
      <c r="EA16" s="971"/>
      <c r="EB16" s="972"/>
      <c r="EC16" s="969"/>
      <c r="ED16" s="969"/>
      <c r="EE16" s="969"/>
      <c r="EF16" s="969"/>
      <c r="EG16" s="971"/>
      <c r="EH16" s="972"/>
      <c r="EI16" s="969"/>
      <c r="EJ16" s="969"/>
      <c r="EK16" s="969"/>
      <c r="EL16" s="969"/>
      <c r="EM16" s="971"/>
      <c r="EN16" s="972"/>
      <c r="EO16" s="969"/>
      <c r="EP16" s="969"/>
      <c r="EQ16" s="969"/>
      <c r="ER16" s="969"/>
      <c r="ES16" s="971"/>
      <c r="ET16" s="972"/>
      <c r="EU16" s="969"/>
      <c r="EV16" s="969"/>
      <c r="EW16" s="969"/>
      <c r="EX16" s="969"/>
      <c r="EY16" s="971"/>
      <c r="EZ16" s="972"/>
      <c r="FA16" s="969"/>
      <c r="FB16" s="969"/>
      <c r="FC16" s="969"/>
      <c r="FD16" s="969"/>
      <c r="FE16" s="969"/>
      <c r="FF16" s="974"/>
      <c r="FG16" s="972"/>
      <c r="FH16" s="969"/>
      <c r="FI16" s="969"/>
      <c r="FJ16" s="969"/>
      <c r="FK16" s="969"/>
      <c r="FL16" s="969"/>
      <c r="FM16" s="974"/>
      <c r="FN16" s="972"/>
      <c r="FO16" s="969"/>
      <c r="FP16" s="969"/>
      <c r="FQ16" s="969"/>
      <c r="FR16" s="969"/>
      <c r="FS16" s="971"/>
      <c r="FT16" s="972"/>
      <c r="FU16" s="969"/>
      <c r="FV16" s="969"/>
      <c r="FW16" s="969"/>
      <c r="FX16" s="969"/>
      <c r="FY16" s="971"/>
      <c r="FZ16" s="972"/>
      <c r="GA16" s="969"/>
      <c r="GB16" s="969"/>
      <c r="GC16" s="969"/>
      <c r="GD16" s="969"/>
      <c r="GE16" s="971"/>
      <c r="GF16" s="972"/>
      <c r="GG16" s="969"/>
      <c r="GH16" s="969"/>
      <c r="GI16" s="969"/>
      <c r="GJ16" s="969"/>
      <c r="GK16" s="971"/>
      <c r="GL16" s="972"/>
      <c r="GM16" s="969"/>
      <c r="GN16" s="969"/>
      <c r="GO16" s="969"/>
      <c r="GP16" s="969"/>
      <c r="GQ16" s="971"/>
      <c r="GR16" s="972"/>
      <c r="GS16" s="969"/>
      <c r="GT16" s="969"/>
      <c r="GU16" s="969"/>
      <c r="GV16" s="969"/>
      <c r="GW16" s="971"/>
      <c r="GX16" s="975"/>
      <c r="GY16" s="976"/>
      <c r="GZ16" s="976"/>
      <c r="HA16" s="976"/>
      <c r="HB16" s="976"/>
      <c r="HC16" s="978"/>
    </row>
    <row r="17" customFormat="false" ht="9.75" hidden="false" customHeight="true" outlineLevel="0" collapsed="false">
      <c r="A17" s="965"/>
      <c r="B17" s="979"/>
      <c r="C17" s="983"/>
      <c r="D17" s="968"/>
      <c r="E17" s="969"/>
      <c r="F17" s="969"/>
      <c r="G17" s="969"/>
      <c r="H17" s="969"/>
      <c r="I17" s="971"/>
      <c r="J17" s="972"/>
      <c r="K17" s="969"/>
      <c r="L17" s="969"/>
      <c r="M17" s="969"/>
      <c r="N17" s="969"/>
      <c r="O17" s="971"/>
      <c r="P17" s="972"/>
      <c r="Q17" s="969"/>
      <c r="R17" s="969"/>
      <c r="S17" s="969"/>
      <c r="T17" s="969"/>
      <c r="U17" s="971"/>
      <c r="V17" s="972"/>
      <c r="W17" s="969"/>
      <c r="X17" s="969"/>
      <c r="Y17" s="969"/>
      <c r="Z17" s="969"/>
      <c r="AA17" s="971"/>
      <c r="AB17" s="972"/>
      <c r="AC17" s="969"/>
      <c r="AD17" s="969"/>
      <c r="AE17" s="969"/>
      <c r="AF17" s="969"/>
      <c r="AG17" s="971"/>
      <c r="AH17" s="972"/>
      <c r="AI17" s="969"/>
      <c r="AJ17" s="969"/>
      <c r="AK17" s="969"/>
      <c r="AL17" s="969"/>
      <c r="AM17" s="971"/>
      <c r="AN17" s="972"/>
      <c r="AO17" s="969"/>
      <c r="AP17" s="969"/>
      <c r="AQ17" s="969"/>
      <c r="AR17" s="969"/>
      <c r="AS17" s="971"/>
      <c r="AT17" s="972"/>
      <c r="AU17" s="969"/>
      <c r="AV17" s="969"/>
      <c r="AW17" s="969"/>
      <c r="AX17" s="969"/>
      <c r="AY17" s="971"/>
      <c r="AZ17" s="972"/>
      <c r="BA17" s="969"/>
      <c r="BB17" s="969"/>
      <c r="BC17" s="969"/>
      <c r="BD17" s="969"/>
      <c r="BE17" s="971"/>
      <c r="BF17" s="972"/>
      <c r="BG17" s="969"/>
      <c r="BH17" s="969"/>
      <c r="BI17" s="969"/>
      <c r="BJ17" s="969"/>
      <c r="BK17" s="971"/>
      <c r="BL17" s="972"/>
      <c r="BM17" s="969"/>
      <c r="BN17" s="969"/>
      <c r="BO17" s="969"/>
      <c r="BP17" s="969"/>
      <c r="BQ17" s="971"/>
      <c r="BR17" s="972"/>
      <c r="BS17" s="969"/>
      <c r="BT17" s="969"/>
      <c r="BU17" s="969"/>
      <c r="BV17" s="969"/>
      <c r="BW17" s="971"/>
      <c r="BX17" s="972"/>
      <c r="BY17" s="969"/>
      <c r="BZ17" s="969"/>
      <c r="CA17" s="969"/>
      <c r="CB17" s="969"/>
      <c r="CC17" s="971"/>
      <c r="CD17" s="972"/>
      <c r="CE17" s="969"/>
      <c r="CF17" s="969"/>
      <c r="CG17" s="969"/>
      <c r="CH17" s="969"/>
      <c r="CI17" s="969"/>
      <c r="CJ17" s="974"/>
      <c r="CK17" s="972"/>
      <c r="CL17" s="969"/>
      <c r="CM17" s="969"/>
      <c r="CN17" s="969"/>
      <c r="CO17" s="969"/>
      <c r="CP17" s="969"/>
      <c r="CQ17" s="974"/>
      <c r="CR17" s="972"/>
      <c r="CS17" s="969"/>
      <c r="CT17" s="969"/>
      <c r="CU17" s="969"/>
      <c r="CV17" s="969"/>
      <c r="CW17" s="971"/>
      <c r="CX17" s="972"/>
      <c r="CY17" s="969"/>
      <c r="CZ17" s="969"/>
      <c r="DA17" s="969"/>
      <c r="DB17" s="969"/>
      <c r="DC17" s="971"/>
      <c r="DD17" s="972"/>
      <c r="DE17" s="969"/>
      <c r="DF17" s="969"/>
      <c r="DG17" s="969"/>
      <c r="DH17" s="969"/>
      <c r="DI17" s="971"/>
      <c r="DJ17" s="972"/>
      <c r="DK17" s="969"/>
      <c r="DL17" s="969"/>
      <c r="DM17" s="969"/>
      <c r="DN17" s="969"/>
      <c r="DO17" s="971"/>
      <c r="DP17" s="972"/>
      <c r="DQ17" s="969"/>
      <c r="DR17" s="969"/>
      <c r="DS17" s="969"/>
      <c r="DT17" s="969"/>
      <c r="DU17" s="971"/>
      <c r="DV17" s="972"/>
      <c r="DW17" s="969"/>
      <c r="DX17" s="969"/>
      <c r="DY17" s="969"/>
      <c r="DZ17" s="969"/>
      <c r="EA17" s="971"/>
      <c r="EB17" s="972"/>
      <c r="EC17" s="969"/>
      <c r="ED17" s="969"/>
      <c r="EE17" s="969"/>
      <c r="EF17" s="969"/>
      <c r="EG17" s="971"/>
      <c r="EH17" s="972"/>
      <c r="EI17" s="969"/>
      <c r="EJ17" s="969"/>
      <c r="EK17" s="969"/>
      <c r="EL17" s="969"/>
      <c r="EM17" s="971"/>
      <c r="EN17" s="972"/>
      <c r="EO17" s="969"/>
      <c r="EP17" s="969"/>
      <c r="EQ17" s="969"/>
      <c r="ER17" s="969"/>
      <c r="ES17" s="971"/>
      <c r="ET17" s="972"/>
      <c r="EU17" s="969"/>
      <c r="EV17" s="969"/>
      <c r="EW17" s="969"/>
      <c r="EX17" s="969"/>
      <c r="EY17" s="971"/>
      <c r="EZ17" s="972"/>
      <c r="FA17" s="969"/>
      <c r="FB17" s="969"/>
      <c r="FC17" s="969"/>
      <c r="FD17" s="969"/>
      <c r="FE17" s="969"/>
      <c r="FF17" s="974"/>
      <c r="FG17" s="972"/>
      <c r="FH17" s="969"/>
      <c r="FI17" s="969"/>
      <c r="FJ17" s="969"/>
      <c r="FK17" s="969"/>
      <c r="FL17" s="969"/>
      <c r="FM17" s="974"/>
      <c r="FN17" s="972"/>
      <c r="FO17" s="969"/>
      <c r="FP17" s="969"/>
      <c r="FQ17" s="969"/>
      <c r="FR17" s="969"/>
      <c r="FS17" s="971"/>
      <c r="FT17" s="972"/>
      <c r="FU17" s="969"/>
      <c r="FV17" s="969"/>
      <c r="FW17" s="969"/>
      <c r="FX17" s="969"/>
      <c r="FY17" s="971"/>
      <c r="FZ17" s="972"/>
      <c r="GA17" s="969"/>
      <c r="GB17" s="969"/>
      <c r="GC17" s="969"/>
      <c r="GD17" s="969"/>
      <c r="GE17" s="971"/>
      <c r="GF17" s="972"/>
      <c r="GG17" s="969"/>
      <c r="GH17" s="969"/>
      <c r="GI17" s="969"/>
      <c r="GJ17" s="969"/>
      <c r="GK17" s="971"/>
      <c r="GL17" s="972"/>
      <c r="GM17" s="969"/>
      <c r="GN17" s="969"/>
      <c r="GO17" s="969"/>
      <c r="GP17" s="969"/>
      <c r="GQ17" s="971"/>
      <c r="GR17" s="972"/>
      <c r="GS17" s="969"/>
      <c r="GT17" s="969"/>
      <c r="GU17" s="969"/>
      <c r="GV17" s="969"/>
      <c r="GW17" s="971"/>
      <c r="GX17" s="975"/>
      <c r="GY17" s="976"/>
      <c r="GZ17" s="976"/>
      <c r="HA17" s="976"/>
      <c r="HB17" s="976"/>
      <c r="HC17" s="978"/>
    </row>
    <row r="18" customFormat="false" ht="15.75" hidden="false" customHeight="false" outlineLevel="0" collapsed="false">
      <c r="A18" s="965"/>
      <c r="B18" s="981" t="s">
        <v>222</v>
      </c>
      <c r="C18" s="982" t="s">
        <v>562</v>
      </c>
      <c r="D18" s="968"/>
      <c r="E18" s="969"/>
      <c r="F18" s="969"/>
      <c r="G18" s="969"/>
      <c r="H18" s="969"/>
      <c r="I18" s="971"/>
      <c r="J18" s="972"/>
      <c r="K18" s="969"/>
      <c r="L18" s="969"/>
      <c r="M18" s="969"/>
      <c r="N18" s="969"/>
      <c r="O18" s="971"/>
      <c r="P18" s="972"/>
      <c r="Q18" s="969"/>
      <c r="R18" s="969"/>
      <c r="S18" s="969"/>
      <c r="T18" s="969"/>
      <c r="U18" s="971"/>
      <c r="V18" s="972"/>
      <c r="W18" s="969"/>
      <c r="X18" s="969"/>
      <c r="Y18" s="969"/>
      <c r="Z18" s="969"/>
      <c r="AA18" s="971"/>
      <c r="AB18" s="972"/>
      <c r="AC18" s="969"/>
      <c r="AD18" s="969"/>
      <c r="AE18" s="969"/>
      <c r="AF18" s="969"/>
      <c r="AG18" s="971"/>
      <c r="AH18" s="972"/>
      <c r="AI18" s="969"/>
      <c r="AJ18" s="969"/>
      <c r="AK18" s="969"/>
      <c r="AL18" s="969"/>
      <c r="AM18" s="971"/>
      <c r="AN18" s="972"/>
      <c r="AO18" s="969"/>
      <c r="AP18" s="969"/>
      <c r="AQ18" s="969"/>
      <c r="AR18" s="969"/>
      <c r="AS18" s="971"/>
      <c r="AT18" s="972"/>
      <c r="AU18" s="969"/>
      <c r="AV18" s="969"/>
      <c r="AW18" s="969"/>
      <c r="AX18" s="969"/>
      <c r="AY18" s="971"/>
      <c r="AZ18" s="972"/>
      <c r="BA18" s="969"/>
      <c r="BB18" s="969"/>
      <c r="BC18" s="969"/>
      <c r="BD18" s="969"/>
      <c r="BE18" s="971"/>
      <c r="BF18" s="972"/>
      <c r="BG18" s="969"/>
      <c r="BH18" s="969"/>
      <c r="BI18" s="969"/>
      <c r="BJ18" s="969"/>
      <c r="BK18" s="971"/>
      <c r="BL18" s="972"/>
      <c r="BM18" s="969"/>
      <c r="BN18" s="969"/>
      <c r="BO18" s="969"/>
      <c r="BP18" s="969"/>
      <c r="BQ18" s="971"/>
      <c r="BR18" s="972"/>
      <c r="BS18" s="969"/>
      <c r="BT18" s="969"/>
      <c r="BU18" s="969"/>
      <c r="BV18" s="969"/>
      <c r="BW18" s="971"/>
      <c r="BX18" s="972"/>
      <c r="BY18" s="969"/>
      <c r="BZ18" s="969"/>
      <c r="CA18" s="969"/>
      <c r="CB18" s="969"/>
      <c r="CC18" s="971"/>
      <c r="CD18" s="972"/>
      <c r="CE18" s="969"/>
      <c r="CF18" s="969"/>
      <c r="CG18" s="969"/>
      <c r="CH18" s="969"/>
      <c r="CI18" s="969"/>
      <c r="CJ18" s="974"/>
      <c r="CK18" s="972"/>
      <c r="CL18" s="969"/>
      <c r="CM18" s="969"/>
      <c r="CN18" s="969"/>
      <c r="CO18" s="969"/>
      <c r="CP18" s="969"/>
      <c r="CQ18" s="974"/>
      <c r="CR18" s="972"/>
      <c r="CS18" s="969"/>
      <c r="CT18" s="969"/>
      <c r="CU18" s="969"/>
      <c r="CV18" s="969"/>
      <c r="CW18" s="971"/>
      <c r="CX18" s="972"/>
      <c r="CY18" s="969"/>
      <c r="CZ18" s="969"/>
      <c r="DA18" s="969"/>
      <c r="DB18" s="969"/>
      <c r="DC18" s="971"/>
      <c r="DD18" s="972"/>
      <c r="DE18" s="969"/>
      <c r="DF18" s="969"/>
      <c r="DG18" s="969"/>
      <c r="DH18" s="969"/>
      <c r="DI18" s="971"/>
      <c r="DJ18" s="972"/>
      <c r="DK18" s="969"/>
      <c r="DL18" s="969"/>
      <c r="DM18" s="969"/>
      <c r="DN18" s="969"/>
      <c r="DO18" s="971"/>
      <c r="DP18" s="972"/>
      <c r="DQ18" s="969"/>
      <c r="DR18" s="969"/>
      <c r="DS18" s="969"/>
      <c r="DT18" s="969"/>
      <c r="DU18" s="971"/>
      <c r="DV18" s="972"/>
      <c r="DW18" s="969"/>
      <c r="DX18" s="969"/>
      <c r="DY18" s="969"/>
      <c r="DZ18" s="969"/>
      <c r="EA18" s="971"/>
      <c r="EB18" s="972"/>
      <c r="EC18" s="969"/>
      <c r="ED18" s="969"/>
      <c r="EE18" s="969"/>
      <c r="EF18" s="969"/>
      <c r="EG18" s="971"/>
      <c r="EH18" s="972"/>
      <c r="EI18" s="969"/>
      <c r="EJ18" s="969"/>
      <c r="EK18" s="969"/>
      <c r="EL18" s="969"/>
      <c r="EM18" s="971"/>
      <c r="EN18" s="972"/>
      <c r="EO18" s="969"/>
      <c r="EP18" s="969"/>
      <c r="EQ18" s="969"/>
      <c r="ER18" s="969"/>
      <c r="ES18" s="971"/>
      <c r="ET18" s="972"/>
      <c r="EU18" s="969"/>
      <c r="EV18" s="969"/>
      <c r="EW18" s="969"/>
      <c r="EX18" s="969"/>
      <c r="EY18" s="971"/>
      <c r="EZ18" s="972"/>
      <c r="FA18" s="969"/>
      <c r="FB18" s="969"/>
      <c r="FC18" s="969"/>
      <c r="FD18" s="969"/>
      <c r="FE18" s="969"/>
      <c r="FF18" s="974"/>
      <c r="FG18" s="972"/>
      <c r="FH18" s="969"/>
      <c r="FI18" s="969"/>
      <c r="FJ18" s="969"/>
      <c r="FK18" s="969"/>
      <c r="FL18" s="969"/>
      <c r="FM18" s="974"/>
      <c r="FN18" s="972"/>
      <c r="FO18" s="969"/>
      <c r="FP18" s="969"/>
      <c r="FQ18" s="969"/>
      <c r="FR18" s="969"/>
      <c r="FS18" s="971"/>
      <c r="FT18" s="972"/>
      <c r="FU18" s="969"/>
      <c r="FV18" s="969"/>
      <c r="FW18" s="969"/>
      <c r="FX18" s="969"/>
      <c r="FY18" s="971"/>
      <c r="FZ18" s="972"/>
      <c r="GA18" s="969"/>
      <c r="GB18" s="969"/>
      <c r="GC18" s="969"/>
      <c r="GD18" s="969"/>
      <c r="GE18" s="971"/>
      <c r="GF18" s="972"/>
      <c r="GG18" s="969"/>
      <c r="GH18" s="969"/>
      <c r="GI18" s="969"/>
      <c r="GJ18" s="969"/>
      <c r="GK18" s="971"/>
      <c r="GL18" s="972"/>
      <c r="GM18" s="969"/>
      <c r="GN18" s="969"/>
      <c r="GO18" s="969"/>
      <c r="GP18" s="969"/>
      <c r="GQ18" s="971"/>
      <c r="GR18" s="972"/>
      <c r="GS18" s="969"/>
      <c r="GT18" s="969"/>
      <c r="GU18" s="969"/>
      <c r="GV18" s="969"/>
      <c r="GW18" s="971"/>
      <c r="GX18" s="975"/>
      <c r="GY18" s="976"/>
      <c r="GZ18" s="976"/>
      <c r="HA18" s="976"/>
      <c r="HB18" s="976"/>
      <c r="HC18" s="978"/>
    </row>
    <row r="19" customFormat="false" ht="9.75" hidden="false" customHeight="true" outlineLevel="0" collapsed="false">
      <c r="A19" s="965"/>
      <c r="B19" s="979"/>
      <c r="C19" s="983"/>
      <c r="D19" s="968"/>
      <c r="E19" s="969"/>
      <c r="F19" s="969"/>
      <c r="G19" s="969"/>
      <c r="H19" s="969"/>
      <c r="I19" s="971"/>
      <c r="J19" s="972"/>
      <c r="K19" s="969"/>
      <c r="L19" s="969"/>
      <c r="M19" s="969"/>
      <c r="N19" s="969"/>
      <c r="O19" s="971"/>
      <c r="P19" s="972"/>
      <c r="Q19" s="969"/>
      <c r="R19" s="969"/>
      <c r="S19" s="969"/>
      <c r="T19" s="969"/>
      <c r="U19" s="971"/>
      <c r="V19" s="972"/>
      <c r="W19" s="969"/>
      <c r="X19" s="969"/>
      <c r="Y19" s="969"/>
      <c r="Z19" s="969"/>
      <c r="AA19" s="971"/>
      <c r="AB19" s="972"/>
      <c r="AC19" s="969"/>
      <c r="AD19" s="969"/>
      <c r="AE19" s="969"/>
      <c r="AF19" s="969"/>
      <c r="AG19" s="971"/>
      <c r="AH19" s="972"/>
      <c r="AI19" s="969"/>
      <c r="AJ19" s="969"/>
      <c r="AK19" s="969"/>
      <c r="AL19" s="969"/>
      <c r="AM19" s="971"/>
      <c r="AN19" s="972"/>
      <c r="AO19" s="969"/>
      <c r="AP19" s="969"/>
      <c r="AQ19" s="969"/>
      <c r="AR19" s="969"/>
      <c r="AS19" s="971"/>
      <c r="AT19" s="972"/>
      <c r="AU19" s="969"/>
      <c r="AV19" s="969"/>
      <c r="AW19" s="969"/>
      <c r="AX19" s="969"/>
      <c r="AY19" s="971"/>
      <c r="AZ19" s="972"/>
      <c r="BA19" s="969"/>
      <c r="BB19" s="969"/>
      <c r="BC19" s="969"/>
      <c r="BD19" s="969"/>
      <c r="BE19" s="971"/>
      <c r="BF19" s="972"/>
      <c r="BG19" s="969"/>
      <c r="BH19" s="969"/>
      <c r="BI19" s="969"/>
      <c r="BJ19" s="969"/>
      <c r="BK19" s="971"/>
      <c r="BL19" s="972"/>
      <c r="BM19" s="969"/>
      <c r="BN19" s="969"/>
      <c r="BO19" s="969"/>
      <c r="BP19" s="969"/>
      <c r="BQ19" s="971"/>
      <c r="BR19" s="972"/>
      <c r="BS19" s="969"/>
      <c r="BT19" s="969"/>
      <c r="BU19" s="969"/>
      <c r="BV19" s="969"/>
      <c r="BW19" s="971"/>
      <c r="BX19" s="972"/>
      <c r="BY19" s="969"/>
      <c r="BZ19" s="969"/>
      <c r="CA19" s="969"/>
      <c r="CB19" s="969"/>
      <c r="CC19" s="971"/>
      <c r="CD19" s="972"/>
      <c r="CE19" s="969"/>
      <c r="CF19" s="969"/>
      <c r="CG19" s="969"/>
      <c r="CH19" s="969"/>
      <c r="CI19" s="969"/>
      <c r="CJ19" s="974"/>
      <c r="CK19" s="972"/>
      <c r="CL19" s="969"/>
      <c r="CM19" s="969"/>
      <c r="CN19" s="969"/>
      <c r="CO19" s="969"/>
      <c r="CP19" s="969"/>
      <c r="CQ19" s="974"/>
      <c r="CR19" s="972"/>
      <c r="CS19" s="969"/>
      <c r="CT19" s="969"/>
      <c r="CU19" s="969"/>
      <c r="CV19" s="969"/>
      <c r="CW19" s="971"/>
      <c r="CX19" s="972"/>
      <c r="CY19" s="969"/>
      <c r="CZ19" s="969"/>
      <c r="DA19" s="969"/>
      <c r="DB19" s="969"/>
      <c r="DC19" s="971"/>
      <c r="DD19" s="972"/>
      <c r="DE19" s="969"/>
      <c r="DF19" s="969"/>
      <c r="DG19" s="969"/>
      <c r="DH19" s="969"/>
      <c r="DI19" s="971"/>
      <c r="DJ19" s="972"/>
      <c r="DK19" s="969"/>
      <c r="DL19" s="969"/>
      <c r="DM19" s="969"/>
      <c r="DN19" s="969"/>
      <c r="DO19" s="971"/>
      <c r="DP19" s="972"/>
      <c r="DQ19" s="969"/>
      <c r="DR19" s="969"/>
      <c r="DS19" s="969"/>
      <c r="DT19" s="969"/>
      <c r="DU19" s="971"/>
      <c r="DV19" s="972"/>
      <c r="DW19" s="969"/>
      <c r="DX19" s="969"/>
      <c r="DY19" s="969"/>
      <c r="DZ19" s="969"/>
      <c r="EA19" s="971"/>
      <c r="EB19" s="972"/>
      <c r="EC19" s="969"/>
      <c r="ED19" s="969"/>
      <c r="EE19" s="969"/>
      <c r="EF19" s="969"/>
      <c r="EG19" s="971"/>
      <c r="EH19" s="972"/>
      <c r="EI19" s="969"/>
      <c r="EJ19" s="969"/>
      <c r="EK19" s="969"/>
      <c r="EL19" s="969"/>
      <c r="EM19" s="971"/>
      <c r="EN19" s="972"/>
      <c r="EO19" s="969"/>
      <c r="EP19" s="969"/>
      <c r="EQ19" s="969"/>
      <c r="ER19" s="969"/>
      <c r="ES19" s="971"/>
      <c r="ET19" s="972"/>
      <c r="EU19" s="969"/>
      <c r="EV19" s="969"/>
      <c r="EW19" s="969"/>
      <c r="EX19" s="969"/>
      <c r="EY19" s="971"/>
      <c r="EZ19" s="972"/>
      <c r="FA19" s="969"/>
      <c r="FB19" s="969"/>
      <c r="FC19" s="969"/>
      <c r="FD19" s="969"/>
      <c r="FE19" s="969"/>
      <c r="FF19" s="974"/>
      <c r="FG19" s="972"/>
      <c r="FH19" s="969"/>
      <c r="FI19" s="969"/>
      <c r="FJ19" s="969"/>
      <c r="FK19" s="969"/>
      <c r="FL19" s="969"/>
      <c r="FM19" s="974"/>
      <c r="FN19" s="972"/>
      <c r="FO19" s="969"/>
      <c r="FP19" s="969"/>
      <c r="FQ19" s="969"/>
      <c r="FR19" s="969"/>
      <c r="FS19" s="971"/>
      <c r="FT19" s="972"/>
      <c r="FU19" s="969"/>
      <c r="FV19" s="969"/>
      <c r="FW19" s="969"/>
      <c r="FX19" s="969"/>
      <c r="FY19" s="971"/>
      <c r="FZ19" s="972"/>
      <c r="GA19" s="969"/>
      <c r="GB19" s="969"/>
      <c r="GC19" s="969"/>
      <c r="GD19" s="969"/>
      <c r="GE19" s="971"/>
      <c r="GF19" s="972"/>
      <c r="GG19" s="969"/>
      <c r="GH19" s="969"/>
      <c r="GI19" s="969"/>
      <c r="GJ19" s="969"/>
      <c r="GK19" s="971"/>
      <c r="GL19" s="972"/>
      <c r="GM19" s="969"/>
      <c r="GN19" s="969"/>
      <c r="GO19" s="969"/>
      <c r="GP19" s="969"/>
      <c r="GQ19" s="971"/>
      <c r="GR19" s="972"/>
      <c r="GS19" s="969"/>
      <c r="GT19" s="969"/>
      <c r="GU19" s="969"/>
      <c r="GV19" s="969"/>
      <c r="GW19" s="971"/>
      <c r="GX19" s="975"/>
      <c r="GY19" s="976"/>
      <c r="GZ19" s="976"/>
      <c r="HA19" s="976"/>
      <c r="HB19" s="976"/>
      <c r="HC19" s="978"/>
    </row>
    <row r="20" customFormat="false" ht="15.75" hidden="false" customHeight="false" outlineLevel="0" collapsed="false">
      <c r="A20" s="965"/>
      <c r="B20" s="984" t="s">
        <v>225</v>
      </c>
      <c r="C20" s="985" t="s">
        <v>563</v>
      </c>
      <c r="D20" s="968"/>
      <c r="E20" s="969"/>
      <c r="F20" s="969"/>
      <c r="G20" s="969"/>
      <c r="H20" s="969"/>
      <c r="I20" s="971"/>
      <c r="J20" s="972"/>
      <c r="K20" s="969"/>
      <c r="L20" s="969"/>
      <c r="M20" s="969"/>
      <c r="N20" s="969"/>
      <c r="O20" s="971"/>
      <c r="P20" s="972"/>
      <c r="Q20" s="969"/>
      <c r="R20" s="969"/>
      <c r="S20" s="969"/>
      <c r="T20" s="969"/>
      <c r="U20" s="971"/>
      <c r="V20" s="972"/>
      <c r="W20" s="969"/>
      <c r="X20" s="969"/>
      <c r="Y20" s="969"/>
      <c r="Z20" s="969"/>
      <c r="AA20" s="971"/>
      <c r="AB20" s="972"/>
      <c r="AC20" s="969"/>
      <c r="AD20" s="969"/>
      <c r="AE20" s="969"/>
      <c r="AF20" s="969"/>
      <c r="AG20" s="971"/>
      <c r="AH20" s="972"/>
      <c r="AI20" s="969"/>
      <c r="AJ20" s="969"/>
      <c r="AK20" s="969"/>
      <c r="AL20" s="969"/>
      <c r="AM20" s="971"/>
      <c r="AN20" s="972"/>
      <c r="AO20" s="969"/>
      <c r="AP20" s="969"/>
      <c r="AQ20" s="969"/>
      <c r="AR20" s="969"/>
      <c r="AS20" s="971"/>
      <c r="AT20" s="972"/>
      <c r="AU20" s="969"/>
      <c r="AV20" s="969"/>
      <c r="AW20" s="969"/>
      <c r="AX20" s="969"/>
      <c r="AY20" s="971"/>
      <c r="AZ20" s="972"/>
      <c r="BA20" s="969"/>
      <c r="BB20" s="969"/>
      <c r="BC20" s="969"/>
      <c r="BD20" s="969"/>
      <c r="BE20" s="971"/>
      <c r="BF20" s="972"/>
      <c r="BG20" s="969"/>
      <c r="BH20" s="969"/>
      <c r="BI20" s="969"/>
      <c r="BJ20" s="969"/>
      <c r="BK20" s="971"/>
      <c r="BL20" s="972"/>
      <c r="BM20" s="969"/>
      <c r="BN20" s="969"/>
      <c r="BO20" s="969"/>
      <c r="BP20" s="969"/>
      <c r="BQ20" s="971"/>
      <c r="BR20" s="972"/>
      <c r="BS20" s="969"/>
      <c r="BT20" s="969"/>
      <c r="BU20" s="969"/>
      <c r="BV20" s="969"/>
      <c r="BW20" s="971"/>
      <c r="BX20" s="972"/>
      <c r="BY20" s="969"/>
      <c r="BZ20" s="969"/>
      <c r="CA20" s="969"/>
      <c r="CB20" s="969"/>
      <c r="CC20" s="971"/>
      <c r="CD20" s="972"/>
      <c r="CE20" s="969"/>
      <c r="CF20" s="969"/>
      <c r="CG20" s="969"/>
      <c r="CH20" s="969"/>
      <c r="CI20" s="969"/>
      <c r="CJ20" s="974"/>
      <c r="CK20" s="972"/>
      <c r="CL20" s="969"/>
      <c r="CM20" s="969"/>
      <c r="CN20" s="969"/>
      <c r="CO20" s="969"/>
      <c r="CP20" s="969"/>
      <c r="CQ20" s="974"/>
      <c r="CR20" s="972"/>
      <c r="CS20" s="969"/>
      <c r="CT20" s="969"/>
      <c r="CU20" s="969"/>
      <c r="CV20" s="969"/>
      <c r="CW20" s="971"/>
      <c r="CX20" s="972"/>
      <c r="CY20" s="969"/>
      <c r="CZ20" s="969"/>
      <c r="DA20" s="969"/>
      <c r="DB20" s="969"/>
      <c r="DC20" s="971"/>
      <c r="DD20" s="972"/>
      <c r="DE20" s="969"/>
      <c r="DF20" s="969"/>
      <c r="DG20" s="969"/>
      <c r="DH20" s="969"/>
      <c r="DI20" s="971"/>
      <c r="DJ20" s="972"/>
      <c r="DK20" s="969"/>
      <c r="DL20" s="969"/>
      <c r="DM20" s="969"/>
      <c r="DN20" s="969"/>
      <c r="DO20" s="971"/>
      <c r="DP20" s="972"/>
      <c r="DQ20" s="969"/>
      <c r="DR20" s="969"/>
      <c r="DS20" s="969"/>
      <c r="DT20" s="969"/>
      <c r="DU20" s="971"/>
      <c r="DV20" s="972"/>
      <c r="DW20" s="969"/>
      <c r="DX20" s="969"/>
      <c r="DY20" s="969"/>
      <c r="DZ20" s="969"/>
      <c r="EA20" s="971"/>
      <c r="EB20" s="972"/>
      <c r="EC20" s="969"/>
      <c r="ED20" s="969"/>
      <c r="EE20" s="969"/>
      <c r="EF20" s="969"/>
      <c r="EG20" s="971"/>
      <c r="EH20" s="972"/>
      <c r="EI20" s="969"/>
      <c r="EJ20" s="969"/>
      <c r="EK20" s="969"/>
      <c r="EL20" s="969"/>
      <c r="EM20" s="971"/>
      <c r="EN20" s="972"/>
      <c r="EO20" s="969"/>
      <c r="EP20" s="969"/>
      <c r="EQ20" s="969"/>
      <c r="ER20" s="969"/>
      <c r="ES20" s="971"/>
      <c r="ET20" s="972"/>
      <c r="EU20" s="969"/>
      <c r="EV20" s="969"/>
      <c r="EW20" s="969"/>
      <c r="EX20" s="969"/>
      <c r="EY20" s="971"/>
      <c r="EZ20" s="972"/>
      <c r="FA20" s="969"/>
      <c r="FB20" s="969"/>
      <c r="FC20" s="969"/>
      <c r="FD20" s="969"/>
      <c r="FE20" s="969"/>
      <c r="FF20" s="974"/>
      <c r="FG20" s="972"/>
      <c r="FH20" s="969"/>
      <c r="FI20" s="969"/>
      <c r="FJ20" s="969"/>
      <c r="FK20" s="969"/>
      <c r="FL20" s="969"/>
      <c r="FM20" s="974"/>
      <c r="FN20" s="972"/>
      <c r="FO20" s="969"/>
      <c r="FP20" s="969"/>
      <c r="FQ20" s="969"/>
      <c r="FR20" s="969"/>
      <c r="FS20" s="971"/>
      <c r="FT20" s="972"/>
      <c r="FU20" s="969"/>
      <c r="FV20" s="969"/>
      <c r="FW20" s="969"/>
      <c r="FX20" s="969"/>
      <c r="FY20" s="971"/>
      <c r="FZ20" s="972"/>
      <c r="GA20" s="969"/>
      <c r="GB20" s="969"/>
      <c r="GC20" s="969"/>
      <c r="GD20" s="969"/>
      <c r="GE20" s="971"/>
      <c r="GF20" s="972"/>
      <c r="GG20" s="969"/>
      <c r="GH20" s="969"/>
      <c r="GI20" s="969"/>
      <c r="GJ20" s="969"/>
      <c r="GK20" s="971"/>
      <c r="GL20" s="972"/>
      <c r="GM20" s="969"/>
      <c r="GN20" s="969"/>
      <c r="GO20" s="969"/>
      <c r="GP20" s="969"/>
      <c r="GQ20" s="971"/>
      <c r="GR20" s="972"/>
      <c r="GS20" s="969"/>
      <c r="GT20" s="969"/>
      <c r="GU20" s="969"/>
      <c r="GV20" s="969"/>
      <c r="GW20" s="971"/>
      <c r="GX20" s="975"/>
      <c r="GY20" s="976"/>
      <c r="GZ20" s="976"/>
      <c r="HA20" s="976"/>
      <c r="HB20" s="976"/>
      <c r="HC20" s="978"/>
    </row>
    <row r="21" customFormat="false" ht="15.75" hidden="false" customHeight="true" outlineLevel="0" collapsed="false">
      <c r="A21" s="965" t="s">
        <v>564</v>
      </c>
      <c r="B21" s="966" t="s">
        <v>218</v>
      </c>
      <c r="C21" s="967" t="s">
        <v>565</v>
      </c>
      <c r="D21" s="968"/>
      <c r="E21" s="969"/>
      <c r="F21" s="970"/>
      <c r="G21" s="969"/>
      <c r="H21" s="970"/>
      <c r="I21" s="971"/>
      <c r="J21" s="972"/>
      <c r="K21" s="969"/>
      <c r="L21" s="970"/>
      <c r="M21" s="969"/>
      <c r="N21" s="970"/>
      <c r="O21" s="971"/>
      <c r="P21" s="972"/>
      <c r="Q21" s="969"/>
      <c r="R21" s="970"/>
      <c r="S21" s="969"/>
      <c r="T21" s="970"/>
      <c r="U21" s="971"/>
      <c r="V21" s="972" t="n">
        <v>4</v>
      </c>
      <c r="W21" s="969" t="n">
        <v>4</v>
      </c>
      <c r="X21" s="970"/>
      <c r="Y21" s="969"/>
      <c r="Z21" s="970"/>
      <c r="AA21" s="971"/>
      <c r="AB21" s="972" t="n">
        <v>4</v>
      </c>
      <c r="AC21" s="969"/>
      <c r="AD21" s="970"/>
      <c r="AE21" s="969"/>
      <c r="AF21" s="970"/>
      <c r="AG21" s="971"/>
      <c r="AH21" s="972"/>
      <c r="AI21" s="969"/>
      <c r="AJ21" s="970"/>
      <c r="AK21" s="969"/>
      <c r="AL21" s="970"/>
      <c r="AM21" s="971"/>
      <c r="AN21" s="972" t="n">
        <v>4</v>
      </c>
      <c r="AO21" s="969" t="n">
        <v>4</v>
      </c>
      <c r="AP21" s="970"/>
      <c r="AQ21" s="969"/>
      <c r="AR21" s="970"/>
      <c r="AS21" s="971"/>
      <c r="AT21" s="972"/>
      <c r="AU21" s="969"/>
      <c r="AV21" s="970"/>
      <c r="AW21" s="969"/>
      <c r="AX21" s="970"/>
      <c r="AY21" s="971"/>
      <c r="AZ21" s="972" t="n">
        <v>3</v>
      </c>
      <c r="BA21" s="969" t="n">
        <v>3</v>
      </c>
      <c r="BB21" s="970" t="n">
        <v>3</v>
      </c>
      <c r="BC21" s="969" t="n">
        <v>3</v>
      </c>
      <c r="BD21" s="970"/>
      <c r="BE21" s="971"/>
      <c r="BF21" s="972" t="n">
        <v>4</v>
      </c>
      <c r="BG21" s="969" t="n">
        <v>4</v>
      </c>
      <c r="BH21" s="970"/>
      <c r="BI21" s="969"/>
      <c r="BJ21" s="970"/>
      <c r="BK21" s="971"/>
      <c r="BL21" s="972"/>
      <c r="BM21" s="969"/>
      <c r="BN21" s="970"/>
      <c r="BO21" s="969"/>
      <c r="BP21" s="970"/>
      <c r="BQ21" s="971"/>
      <c r="BR21" s="972"/>
      <c r="BS21" s="969"/>
      <c r="BT21" s="970"/>
      <c r="BU21" s="969"/>
      <c r="BV21" s="970"/>
      <c r="BW21" s="971"/>
      <c r="BX21" s="972"/>
      <c r="BY21" s="969"/>
      <c r="BZ21" s="970"/>
      <c r="CA21" s="969"/>
      <c r="CB21" s="970"/>
      <c r="CC21" s="971"/>
      <c r="CD21" s="972" t="n">
        <v>4</v>
      </c>
      <c r="CE21" s="969" t="n">
        <v>4</v>
      </c>
      <c r="CF21" s="970" t="n">
        <v>4</v>
      </c>
      <c r="CG21" s="969" t="n">
        <v>4</v>
      </c>
      <c r="CH21" s="970" t="n">
        <v>4</v>
      </c>
      <c r="CI21" s="969" t="n">
        <v>4</v>
      </c>
      <c r="CJ21" s="974" t="n">
        <v>4</v>
      </c>
      <c r="CK21" s="972" t="n">
        <v>3</v>
      </c>
      <c r="CL21" s="969" t="n">
        <v>3</v>
      </c>
      <c r="CM21" s="970" t="n">
        <v>3</v>
      </c>
      <c r="CN21" s="969" t="n">
        <v>3</v>
      </c>
      <c r="CO21" s="970" t="n">
        <v>3</v>
      </c>
      <c r="CP21" s="969" t="n">
        <v>3</v>
      </c>
      <c r="CQ21" s="974"/>
      <c r="CR21" s="972" t="n">
        <v>3</v>
      </c>
      <c r="CS21" s="969" t="n">
        <v>3</v>
      </c>
      <c r="CT21" s="970" t="n">
        <v>3</v>
      </c>
      <c r="CU21" s="969"/>
      <c r="CV21" s="970"/>
      <c r="CW21" s="971"/>
      <c r="CX21" s="972"/>
      <c r="CY21" s="969"/>
      <c r="CZ21" s="970"/>
      <c r="DA21" s="969"/>
      <c r="DB21" s="970"/>
      <c r="DC21" s="971"/>
      <c r="DD21" s="972" t="n">
        <v>2</v>
      </c>
      <c r="DE21" s="969" t="n">
        <v>2</v>
      </c>
      <c r="DF21" s="970" t="n">
        <v>2</v>
      </c>
      <c r="DG21" s="969"/>
      <c r="DH21" s="970"/>
      <c r="DI21" s="971"/>
      <c r="DJ21" s="972"/>
      <c r="DK21" s="969"/>
      <c r="DL21" s="970"/>
      <c r="DM21" s="969"/>
      <c r="DN21" s="970"/>
      <c r="DO21" s="971"/>
      <c r="DP21" s="972" t="n">
        <v>4</v>
      </c>
      <c r="DQ21" s="969" t="n">
        <v>4</v>
      </c>
      <c r="DR21" s="970" t="n">
        <v>4</v>
      </c>
      <c r="DS21" s="969" t="n">
        <v>4</v>
      </c>
      <c r="DT21" s="970" t="n">
        <v>4</v>
      </c>
      <c r="DU21" s="971" t="n">
        <v>4</v>
      </c>
      <c r="DV21" s="972" t="n">
        <v>3</v>
      </c>
      <c r="DW21" s="969" t="n">
        <v>3</v>
      </c>
      <c r="DX21" s="970" t="n">
        <v>3</v>
      </c>
      <c r="DY21" s="969"/>
      <c r="DZ21" s="970"/>
      <c r="EA21" s="971"/>
      <c r="EB21" s="972"/>
      <c r="EC21" s="969"/>
      <c r="ED21" s="970"/>
      <c r="EE21" s="969"/>
      <c r="EF21" s="970"/>
      <c r="EG21" s="971"/>
      <c r="EH21" s="972"/>
      <c r="EI21" s="969"/>
      <c r="EJ21" s="970"/>
      <c r="EK21" s="969"/>
      <c r="EL21" s="970"/>
      <c r="EM21" s="971"/>
      <c r="EN21" s="972"/>
      <c r="EO21" s="969"/>
      <c r="EP21" s="970"/>
      <c r="EQ21" s="969"/>
      <c r="ER21" s="970"/>
      <c r="ES21" s="971"/>
      <c r="ET21" s="972" t="n">
        <v>3</v>
      </c>
      <c r="EU21" s="969"/>
      <c r="EV21" s="970"/>
      <c r="EW21" s="969"/>
      <c r="EX21" s="970"/>
      <c r="EY21" s="971"/>
      <c r="EZ21" s="972"/>
      <c r="FA21" s="969"/>
      <c r="FB21" s="970"/>
      <c r="FC21" s="969"/>
      <c r="FD21" s="970"/>
      <c r="FE21" s="969"/>
      <c r="FF21" s="974"/>
      <c r="FG21" s="972" t="n">
        <v>4</v>
      </c>
      <c r="FH21" s="969" t="n">
        <v>4</v>
      </c>
      <c r="FI21" s="970" t="n">
        <v>4</v>
      </c>
      <c r="FJ21" s="969" t="n">
        <v>4</v>
      </c>
      <c r="FK21" s="970"/>
      <c r="FL21" s="969"/>
      <c r="FM21" s="974"/>
      <c r="FN21" s="972" t="n">
        <v>4</v>
      </c>
      <c r="FO21" s="969" t="n">
        <v>4</v>
      </c>
      <c r="FP21" s="970" t="n">
        <v>4</v>
      </c>
      <c r="FQ21" s="969" t="n">
        <v>4</v>
      </c>
      <c r="FR21" s="970" t="n">
        <v>4</v>
      </c>
      <c r="FS21" s="971"/>
      <c r="FT21" s="972"/>
      <c r="FU21" s="969"/>
      <c r="FV21" s="970"/>
      <c r="FW21" s="969"/>
      <c r="FX21" s="970"/>
      <c r="FY21" s="971"/>
      <c r="FZ21" s="972" t="n">
        <v>3</v>
      </c>
      <c r="GA21" s="969" t="n">
        <v>3</v>
      </c>
      <c r="GB21" s="970" t="n">
        <v>3</v>
      </c>
      <c r="GC21" s="969"/>
      <c r="GD21" s="970"/>
      <c r="GE21" s="971"/>
      <c r="GF21" s="972" t="n">
        <v>1</v>
      </c>
      <c r="GG21" s="969"/>
      <c r="GH21" s="970"/>
      <c r="GI21" s="969"/>
      <c r="GJ21" s="970"/>
      <c r="GK21" s="971"/>
      <c r="GL21" s="972" t="n">
        <v>2</v>
      </c>
      <c r="GM21" s="969" t="n">
        <v>2</v>
      </c>
      <c r="GN21" s="970"/>
      <c r="GO21" s="969"/>
      <c r="GP21" s="970"/>
      <c r="GQ21" s="971"/>
      <c r="GR21" s="972" t="n">
        <v>0</v>
      </c>
      <c r="GS21" s="969"/>
      <c r="GT21" s="970"/>
      <c r="GU21" s="969"/>
      <c r="GV21" s="970"/>
      <c r="GW21" s="971"/>
      <c r="GX21" s="975"/>
      <c r="GY21" s="976"/>
      <c r="GZ21" s="977"/>
      <c r="HA21" s="976"/>
      <c r="HB21" s="977"/>
      <c r="HC21" s="978"/>
    </row>
    <row r="22" customFormat="false" ht="9.75" hidden="false" customHeight="true" outlineLevel="0" collapsed="false">
      <c r="A22" s="965"/>
      <c r="B22" s="979"/>
      <c r="C22" s="980"/>
      <c r="D22" s="968"/>
      <c r="E22" s="969"/>
      <c r="F22" s="969"/>
      <c r="G22" s="969"/>
      <c r="H22" s="969"/>
      <c r="I22" s="971"/>
      <c r="J22" s="972"/>
      <c r="K22" s="969"/>
      <c r="L22" s="969"/>
      <c r="M22" s="969"/>
      <c r="N22" s="969"/>
      <c r="O22" s="971"/>
      <c r="P22" s="972"/>
      <c r="Q22" s="969"/>
      <c r="R22" s="969"/>
      <c r="S22" s="969"/>
      <c r="T22" s="969"/>
      <c r="U22" s="971"/>
      <c r="V22" s="972"/>
      <c r="W22" s="969"/>
      <c r="X22" s="969"/>
      <c r="Y22" s="969"/>
      <c r="Z22" s="969"/>
      <c r="AA22" s="971"/>
      <c r="AB22" s="972"/>
      <c r="AC22" s="969"/>
      <c r="AD22" s="969"/>
      <c r="AE22" s="969"/>
      <c r="AF22" s="969"/>
      <c r="AG22" s="971"/>
      <c r="AH22" s="972"/>
      <c r="AI22" s="969"/>
      <c r="AJ22" s="969"/>
      <c r="AK22" s="969"/>
      <c r="AL22" s="969"/>
      <c r="AM22" s="971"/>
      <c r="AN22" s="972"/>
      <c r="AO22" s="969"/>
      <c r="AP22" s="969"/>
      <c r="AQ22" s="969"/>
      <c r="AR22" s="969"/>
      <c r="AS22" s="971"/>
      <c r="AT22" s="972"/>
      <c r="AU22" s="969"/>
      <c r="AV22" s="969"/>
      <c r="AW22" s="969"/>
      <c r="AX22" s="969"/>
      <c r="AY22" s="971"/>
      <c r="AZ22" s="972"/>
      <c r="BA22" s="969"/>
      <c r="BB22" s="969"/>
      <c r="BC22" s="969"/>
      <c r="BD22" s="969"/>
      <c r="BE22" s="971"/>
      <c r="BF22" s="972"/>
      <c r="BG22" s="969"/>
      <c r="BH22" s="969"/>
      <c r="BI22" s="969"/>
      <c r="BJ22" s="969"/>
      <c r="BK22" s="971"/>
      <c r="BL22" s="972"/>
      <c r="BM22" s="969"/>
      <c r="BN22" s="969"/>
      <c r="BO22" s="969"/>
      <c r="BP22" s="969"/>
      <c r="BQ22" s="971"/>
      <c r="BR22" s="972"/>
      <c r="BS22" s="969"/>
      <c r="BT22" s="969"/>
      <c r="BU22" s="969"/>
      <c r="BV22" s="969"/>
      <c r="BW22" s="971"/>
      <c r="BX22" s="972"/>
      <c r="BY22" s="969"/>
      <c r="BZ22" s="969"/>
      <c r="CA22" s="969"/>
      <c r="CB22" s="969"/>
      <c r="CC22" s="971"/>
      <c r="CD22" s="972"/>
      <c r="CE22" s="969"/>
      <c r="CF22" s="969"/>
      <c r="CG22" s="969"/>
      <c r="CH22" s="969"/>
      <c r="CI22" s="969"/>
      <c r="CJ22" s="974"/>
      <c r="CK22" s="972"/>
      <c r="CL22" s="969"/>
      <c r="CM22" s="969"/>
      <c r="CN22" s="969"/>
      <c r="CO22" s="969"/>
      <c r="CP22" s="969"/>
      <c r="CQ22" s="974"/>
      <c r="CR22" s="972"/>
      <c r="CS22" s="969"/>
      <c r="CT22" s="969"/>
      <c r="CU22" s="969"/>
      <c r="CV22" s="969"/>
      <c r="CW22" s="971"/>
      <c r="CX22" s="972"/>
      <c r="CY22" s="969"/>
      <c r="CZ22" s="969"/>
      <c r="DA22" s="969"/>
      <c r="DB22" s="969"/>
      <c r="DC22" s="971"/>
      <c r="DD22" s="972"/>
      <c r="DE22" s="969"/>
      <c r="DF22" s="969"/>
      <c r="DG22" s="969"/>
      <c r="DH22" s="969"/>
      <c r="DI22" s="971"/>
      <c r="DJ22" s="972"/>
      <c r="DK22" s="969"/>
      <c r="DL22" s="969"/>
      <c r="DM22" s="969"/>
      <c r="DN22" s="969"/>
      <c r="DO22" s="971"/>
      <c r="DP22" s="972"/>
      <c r="DQ22" s="969"/>
      <c r="DR22" s="969"/>
      <c r="DS22" s="969"/>
      <c r="DT22" s="969"/>
      <c r="DU22" s="971"/>
      <c r="DV22" s="972"/>
      <c r="DW22" s="969"/>
      <c r="DX22" s="969"/>
      <c r="DY22" s="969"/>
      <c r="DZ22" s="969"/>
      <c r="EA22" s="971"/>
      <c r="EB22" s="972"/>
      <c r="EC22" s="969"/>
      <c r="ED22" s="969"/>
      <c r="EE22" s="969"/>
      <c r="EF22" s="969"/>
      <c r="EG22" s="971"/>
      <c r="EH22" s="972"/>
      <c r="EI22" s="969"/>
      <c r="EJ22" s="969"/>
      <c r="EK22" s="969"/>
      <c r="EL22" s="969"/>
      <c r="EM22" s="971"/>
      <c r="EN22" s="972"/>
      <c r="EO22" s="969"/>
      <c r="EP22" s="969"/>
      <c r="EQ22" s="969"/>
      <c r="ER22" s="969"/>
      <c r="ES22" s="971"/>
      <c r="ET22" s="972"/>
      <c r="EU22" s="969"/>
      <c r="EV22" s="969"/>
      <c r="EW22" s="969"/>
      <c r="EX22" s="969"/>
      <c r="EY22" s="971"/>
      <c r="EZ22" s="972"/>
      <c r="FA22" s="969"/>
      <c r="FB22" s="969"/>
      <c r="FC22" s="969"/>
      <c r="FD22" s="969"/>
      <c r="FE22" s="969"/>
      <c r="FF22" s="974"/>
      <c r="FG22" s="972"/>
      <c r="FH22" s="969"/>
      <c r="FI22" s="969"/>
      <c r="FJ22" s="969"/>
      <c r="FK22" s="969"/>
      <c r="FL22" s="969"/>
      <c r="FM22" s="974"/>
      <c r="FN22" s="972"/>
      <c r="FO22" s="969"/>
      <c r="FP22" s="969"/>
      <c r="FQ22" s="969"/>
      <c r="FR22" s="969"/>
      <c r="FS22" s="971"/>
      <c r="FT22" s="972"/>
      <c r="FU22" s="969"/>
      <c r="FV22" s="969"/>
      <c r="FW22" s="969"/>
      <c r="FX22" s="969"/>
      <c r="FY22" s="971"/>
      <c r="FZ22" s="972"/>
      <c r="GA22" s="969"/>
      <c r="GB22" s="969"/>
      <c r="GC22" s="969"/>
      <c r="GD22" s="969"/>
      <c r="GE22" s="971"/>
      <c r="GF22" s="972"/>
      <c r="GG22" s="969"/>
      <c r="GH22" s="969"/>
      <c r="GI22" s="969"/>
      <c r="GJ22" s="969"/>
      <c r="GK22" s="971"/>
      <c r="GL22" s="972"/>
      <c r="GM22" s="969"/>
      <c r="GN22" s="969"/>
      <c r="GO22" s="969"/>
      <c r="GP22" s="969"/>
      <c r="GQ22" s="971"/>
      <c r="GR22" s="972"/>
      <c r="GS22" s="969"/>
      <c r="GT22" s="969"/>
      <c r="GU22" s="969"/>
      <c r="GV22" s="969"/>
      <c r="GW22" s="971"/>
      <c r="GX22" s="975"/>
      <c r="GY22" s="976"/>
      <c r="GZ22" s="976"/>
      <c r="HA22" s="976"/>
      <c r="HB22" s="976"/>
      <c r="HC22" s="978"/>
    </row>
    <row r="23" customFormat="false" ht="15.75" hidden="false" customHeight="false" outlineLevel="0" collapsed="false">
      <c r="A23" s="965"/>
      <c r="B23" s="981" t="s">
        <v>220</v>
      </c>
      <c r="C23" s="982" t="s">
        <v>566</v>
      </c>
      <c r="D23" s="968"/>
      <c r="E23" s="969"/>
      <c r="F23" s="969"/>
      <c r="G23" s="969"/>
      <c r="H23" s="969"/>
      <c r="I23" s="971"/>
      <c r="J23" s="972"/>
      <c r="K23" s="969"/>
      <c r="L23" s="969"/>
      <c r="M23" s="969"/>
      <c r="N23" s="969"/>
      <c r="O23" s="971"/>
      <c r="P23" s="972"/>
      <c r="Q23" s="969"/>
      <c r="R23" s="969"/>
      <c r="S23" s="969"/>
      <c r="T23" s="969"/>
      <c r="U23" s="971"/>
      <c r="V23" s="972"/>
      <c r="W23" s="969"/>
      <c r="X23" s="969"/>
      <c r="Y23" s="969"/>
      <c r="Z23" s="969"/>
      <c r="AA23" s="971"/>
      <c r="AB23" s="972"/>
      <c r="AC23" s="969"/>
      <c r="AD23" s="969"/>
      <c r="AE23" s="969"/>
      <c r="AF23" s="969"/>
      <c r="AG23" s="971"/>
      <c r="AH23" s="972"/>
      <c r="AI23" s="969"/>
      <c r="AJ23" s="969"/>
      <c r="AK23" s="969"/>
      <c r="AL23" s="969"/>
      <c r="AM23" s="971"/>
      <c r="AN23" s="972"/>
      <c r="AO23" s="969"/>
      <c r="AP23" s="969"/>
      <c r="AQ23" s="969"/>
      <c r="AR23" s="969"/>
      <c r="AS23" s="971"/>
      <c r="AT23" s="972"/>
      <c r="AU23" s="969"/>
      <c r="AV23" s="969"/>
      <c r="AW23" s="969"/>
      <c r="AX23" s="969"/>
      <c r="AY23" s="971"/>
      <c r="AZ23" s="972"/>
      <c r="BA23" s="969"/>
      <c r="BB23" s="969"/>
      <c r="BC23" s="969"/>
      <c r="BD23" s="969"/>
      <c r="BE23" s="971"/>
      <c r="BF23" s="972"/>
      <c r="BG23" s="969"/>
      <c r="BH23" s="969"/>
      <c r="BI23" s="969"/>
      <c r="BJ23" s="969"/>
      <c r="BK23" s="971"/>
      <c r="BL23" s="972"/>
      <c r="BM23" s="969"/>
      <c r="BN23" s="969"/>
      <c r="BO23" s="969"/>
      <c r="BP23" s="969"/>
      <c r="BQ23" s="971"/>
      <c r="BR23" s="972"/>
      <c r="BS23" s="969"/>
      <c r="BT23" s="969"/>
      <c r="BU23" s="969"/>
      <c r="BV23" s="969"/>
      <c r="BW23" s="971"/>
      <c r="BX23" s="972"/>
      <c r="BY23" s="969"/>
      <c r="BZ23" s="969"/>
      <c r="CA23" s="969"/>
      <c r="CB23" s="969"/>
      <c r="CC23" s="971"/>
      <c r="CD23" s="972"/>
      <c r="CE23" s="969"/>
      <c r="CF23" s="969"/>
      <c r="CG23" s="969"/>
      <c r="CH23" s="969"/>
      <c r="CI23" s="969"/>
      <c r="CJ23" s="974"/>
      <c r="CK23" s="972"/>
      <c r="CL23" s="969"/>
      <c r="CM23" s="969"/>
      <c r="CN23" s="969"/>
      <c r="CO23" s="969"/>
      <c r="CP23" s="969"/>
      <c r="CQ23" s="974"/>
      <c r="CR23" s="972"/>
      <c r="CS23" s="969"/>
      <c r="CT23" s="969"/>
      <c r="CU23" s="969"/>
      <c r="CV23" s="969"/>
      <c r="CW23" s="971"/>
      <c r="CX23" s="972"/>
      <c r="CY23" s="969"/>
      <c r="CZ23" s="969"/>
      <c r="DA23" s="969"/>
      <c r="DB23" s="969"/>
      <c r="DC23" s="971"/>
      <c r="DD23" s="972"/>
      <c r="DE23" s="969"/>
      <c r="DF23" s="969"/>
      <c r="DG23" s="969"/>
      <c r="DH23" s="969"/>
      <c r="DI23" s="971"/>
      <c r="DJ23" s="972"/>
      <c r="DK23" s="969"/>
      <c r="DL23" s="969"/>
      <c r="DM23" s="969"/>
      <c r="DN23" s="969"/>
      <c r="DO23" s="971"/>
      <c r="DP23" s="972"/>
      <c r="DQ23" s="969"/>
      <c r="DR23" s="969"/>
      <c r="DS23" s="969"/>
      <c r="DT23" s="969"/>
      <c r="DU23" s="971"/>
      <c r="DV23" s="972"/>
      <c r="DW23" s="969"/>
      <c r="DX23" s="969"/>
      <c r="DY23" s="969"/>
      <c r="DZ23" s="969"/>
      <c r="EA23" s="971"/>
      <c r="EB23" s="972"/>
      <c r="EC23" s="969"/>
      <c r="ED23" s="969"/>
      <c r="EE23" s="969"/>
      <c r="EF23" s="969"/>
      <c r="EG23" s="971"/>
      <c r="EH23" s="972"/>
      <c r="EI23" s="969"/>
      <c r="EJ23" s="969"/>
      <c r="EK23" s="969"/>
      <c r="EL23" s="969"/>
      <c r="EM23" s="971"/>
      <c r="EN23" s="972"/>
      <c r="EO23" s="969"/>
      <c r="EP23" s="969"/>
      <c r="EQ23" s="969"/>
      <c r="ER23" s="969"/>
      <c r="ES23" s="971"/>
      <c r="ET23" s="972"/>
      <c r="EU23" s="969"/>
      <c r="EV23" s="969"/>
      <c r="EW23" s="969"/>
      <c r="EX23" s="969"/>
      <c r="EY23" s="971"/>
      <c r="EZ23" s="972"/>
      <c r="FA23" s="969"/>
      <c r="FB23" s="969"/>
      <c r="FC23" s="969"/>
      <c r="FD23" s="969"/>
      <c r="FE23" s="969"/>
      <c r="FF23" s="974"/>
      <c r="FG23" s="972"/>
      <c r="FH23" s="969"/>
      <c r="FI23" s="969"/>
      <c r="FJ23" s="969"/>
      <c r="FK23" s="969"/>
      <c r="FL23" s="969"/>
      <c r="FM23" s="974"/>
      <c r="FN23" s="972"/>
      <c r="FO23" s="969"/>
      <c r="FP23" s="969"/>
      <c r="FQ23" s="969"/>
      <c r="FR23" s="969"/>
      <c r="FS23" s="971"/>
      <c r="FT23" s="972"/>
      <c r="FU23" s="969"/>
      <c r="FV23" s="969"/>
      <c r="FW23" s="969"/>
      <c r="FX23" s="969"/>
      <c r="FY23" s="971"/>
      <c r="FZ23" s="972"/>
      <c r="GA23" s="969"/>
      <c r="GB23" s="969"/>
      <c r="GC23" s="969"/>
      <c r="GD23" s="969"/>
      <c r="GE23" s="971"/>
      <c r="GF23" s="972"/>
      <c r="GG23" s="969"/>
      <c r="GH23" s="969"/>
      <c r="GI23" s="969"/>
      <c r="GJ23" s="969"/>
      <c r="GK23" s="971"/>
      <c r="GL23" s="972"/>
      <c r="GM23" s="969"/>
      <c r="GN23" s="969"/>
      <c r="GO23" s="969"/>
      <c r="GP23" s="969"/>
      <c r="GQ23" s="971"/>
      <c r="GR23" s="972"/>
      <c r="GS23" s="969"/>
      <c r="GT23" s="969"/>
      <c r="GU23" s="969"/>
      <c r="GV23" s="969"/>
      <c r="GW23" s="971"/>
      <c r="GX23" s="975"/>
      <c r="GY23" s="976"/>
      <c r="GZ23" s="976"/>
      <c r="HA23" s="976"/>
      <c r="HB23" s="976"/>
      <c r="HC23" s="978"/>
    </row>
    <row r="24" customFormat="false" ht="9.75" hidden="false" customHeight="true" outlineLevel="0" collapsed="false">
      <c r="A24" s="965"/>
      <c r="B24" s="979"/>
      <c r="C24" s="983"/>
      <c r="D24" s="968"/>
      <c r="E24" s="969"/>
      <c r="F24" s="969"/>
      <c r="G24" s="969"/>
      <c r="H24" s="969"/>
      <c r="I24" s="971"/>
      <c r="J24" s="972"/>
      <c r="K24" s="969"/>
      <c r="L24" s="969"/>
      <c r="M24" s="969"/>
      <c r="N24" s="969"/>
      <c r="O24" s="971"/>
      <c r="P24" s="972"/>
      <c r="Q24" s="969"/>
      <c r="R24" s="969"/>
      <c r="S24" s="969"/>
      <c r="T24" s="969"/>
      <c r="U24" s="971"/>
      <c r="V24" s="972"/>
      <c r="W24" s="969"/>
      <c r="X24" s="969"/>
      <c r="Y24" s="969"/>
      <c r="Z24" s="969"/>
      <c r="AA24" s="971"/>
      <c r="AB24" s="972"/>
      <c r="AC24" s="969"/>
      <c r="AD24" s="969"/>
      <c r="AE24" s="969"/>
      <c r="AF24" s="969"/>
      <c r="AG24" s="971"/>
      <c r="AH24" s="972"/>
      <c r="AI24" s="969"/>
      <c r="AJ24" s="969"/>
      <c r="AK24" s="969"/>
      <c r="AL24" s="969"/>
      <c r="AM24" s="971"/>
      <c r="AN24" s="972"/>
      <c r="AO24" s="969"/>
      <c r="AP24" s="969"/>
      <c r="AQ24" s="969"/>
      <c r="AR24" s="969"/>
      <c r="AS24" s="971"/>
      <c r="AT24" s="972"/>
      <c r="AU24" s="969"/>
      <c r="AV24" s="969"/>
      <c r="AW24" s="969"/>
      <c r="AX24" s="969"/>
      <c r="AY24" s="971"/>
      <c r="AZ24" s="972"/>
      <c r="BA24" s="969"/>
      <c r="BB24" s="969"/>
      <c r="BC24" s="969"/>
      <c r="BD24" s="969"/>
      <c r="BE24" s="971"/>
      <c r="BF24" s="972"/>
      <c r="BG24" s="969"/>
      <c r="BH24" s="969"/>
      <c r="BI24" s="969"/>
      <c r="BJ24" s="969"/>
      <c r="BK24" s="971"/>
      <c r="BL24" s="972"/>
      <c r="BM24" s="969"/>
      <c r="BN24" s="969"/>
      <c r="BO24" s="969"/>
      <c r="BP24" s="969"/>
      <c r="BQ24" s="971"/>
      <c r="BR24" s="972"/>
      <c r="BS24" s="969"/>
      <c r="BT24" s="969"/>
      <c r="BU24" s="969"/>
      <c r="BV24" s="969"/>
      <c r="BW24" s="971"/>
      <c r="BX24" s="972"/>
      <c r="BY24" s="969"/>
      <c r="BZ24" s="969"/>
      <c r="CA24" s="969"/>
      <c r="CB24" s="969"/>
      <c r="CC24" s="971"/>
      <c r="CD24" s="972"/>
      <c r="CE24" s="969"/>
      <c r="CF24" s="969"/>
      <c r="CG24" s="969"/>
      <c r="CH24" s="969"/>
      <c r="CI24" s="969"/>
      <c r="CJ24" s="974"/>
      <c r="CK24" s="972"/>
      <c r="CL24" s="969"/>
      <c r="CM24" s="969"/>
      <c r="CN24" s="969"/>
      <c r="CO24" s="969"/>
      <c r="CP24" s="969"/>
      <c r="CQ24" s="974"/>
      <c r="CR24" s="972"/>
      <c r="CS24" s="969"/>
      <c r="CT24" s="969"/>
      <c r="CU24" s="969"/>
      <c r="CV24" s="969"/>
      <c r="CW24" s="971"/>
      <c r="CX24" s="972"/>
      <c r="CY24" s="969"/>
      <c r="CZ24" s="969"/>
      <c r="DA24" s="969"/>
      <c r="DB24" s="969"/>
      <c r="DC24" s="971"/>
      <c r="DD24" s="972"/>
      <c r="DE24" s="969"/>
      <c r="DF24" s="969"/>
      <c r="DG24" s="969"/>
      <c r="DH24" s="969"/>
      <c r="DI24" s="971"/>
      <c r="DJ24" s="972"/>
      <c r="DK24" s="969"/>
      <c r="DL24" s="969"/>
      <c r="DM24" s="969"/>
      <c r="DN24" s="969"/>
      <c r="DO24" s="971"/>
      <c r="DP24" s="972"/>
      <c r="DQ24" s="969"/>
      <c r="DR24" s="969"/>
      <c r="DS24" s="969"/>
      <c r="DT24" s="969"/>
      <c r="DU24" s="971"/>
      <c r="DV24" s="972"/>
      <c r="DW24" s="969"/>
      <c r="DX24" s="969"/>
      <c r="DY24" s="969"/>
      <c r="DZ24" s="969"/>
      <c r="EA24" s="971"/>
      <c r="EB24" s="972"/>
      <c r="EC24" s="969"/>
      <c r="ED24" s="969"/>
      <c r="EE24" s="969"/>
      <c r="EF24" s="969"/>
      <c r="EG24" s="971"/>
      <c r="EH24" s="972"/>
      <c r="EI24" s="969"/>
      <c r="EJ24" s="969"/>
      <c r="EK24" s="969"/>
      <c r="EL24" s="969"/>
      <c r="EM24" s="971"/>
      <c r="EN24" s="972"/>
      <c r="EO24" s="969"/>
      <c r="EP24" s="969"/>
      <c r="EQ24" s="969"/>
      <c r="ER24" s="969"/>
      <c r="ES24" s="971"/>
      <c r="ET24" s="972"/>
      <c r="EU24" s="969"/>
      <c r="EV24" s="969"/>
      <c r="EW24" s="969"/>
      <c r="EX24" s="969"/>
      <c r="EY24" s="971"/>
      <c r="EZ24" s="972"/>
      <c r="FA24" s="969"/>
      <c r="FB24" s="969"/>
      <c r="FC24" s="969"/>
      <c r="FD24" s="969"/>
      <c r="FE24" s="969"/>
      <c r="FF24" s="974"/>
      <c r="FG24" s="972"/>
      <c r="FH24" s="969"/>
      <c r="FI24" s="969"/>
      <c r="FJ24" s="969"/>
      <c r="FK24" s="969"/>
      <c r="FL24" s="969"/>
      <c r="FM24" s="974"/>
      <c r="FN24" s="972"/>
      <c r="FO24" s="969"/>
      <c r="FP24" s="969"/>
      <c r="FQ24" s="969"/>
      <c r="FR24" s="969"/>
      <c r="FS24" s="971"/>
      <c r="FT24" s="972"/>
      <c r="FU24" s="969"/>
      <c r="FV24" s="969"/>
      <c r="FW24" s="969"/>
      <c r="FX24" s="969"/>
      <c r="FY24" s="971"/>
      <c r="FZ24" s="972"/>
      <c r="GA24" s="969"/>
      <c r="GB24" s="969"/>
      <c r="GC24" s="969"/>
      <c r="GD24" s="969"/>
      <c r="GE24" s="971"/>
      <c r="GF24" s="972"/>
      <c r="GG24" s="969"/>
      <c r="GH24" s="969"/>
      <c r="GI24" s="969"/>
      <c r="GJ24" s="969"/>
      <c r="GK24" s="971"/>
      <c r="GL24" s="972"/>
      <c r="GM24" s="969"/>
      <c r="GN24" s="969"/>
      <c r="GO24" s="969"/>
      <c r="GP24" s="969"/>
      <c r="GQ24" s="971"/>
      <c r="GR24" s="972"/>
      <c r="GS24" s="969"/>
      <c r="GT24" s="969"/>
      <c r="GU24" s="969"/>
      <c r="GV24" s="969"/>
      <c r="GW24" s="971"/>
      <c r="GX24" s="975"/>
      <c r="GY24" s="976"/>
      <c r="GZ24" s="976"/>
      <c r="HA24" s="976"/>
      <c r="HB24" s="976"/>
      <c r="HC24" s="978"/>
    </row>
    <row r="25" customFormat="false" ht="15.75" hidden="false" customHeight="false" outlineLevel="0" collapsed="false">
      <c r="A25" s="965"/>
      <c r="B25" s="981" t="s">
        <v>222</v>
      </c>
      <c r="C25" s="982" t="s">
        <v>567</v>
      </c>
      <c r="D25" s="968"/>
      <c r="E25" s="969"/>
      <c r="F25" s="969"/>
      <c r="G25" s="969"/>
      <c r="H25" s="969"/>
      <c r="I25" s="971"/>
      <c r="J25" s="972"/>
      <c r="K25" s="969"/>
      <c r="L25" s="969"/>
      <c r="M25" s="969"/>
      <c r="N25" s="969"/>
      <c r="O25" s="971"/>
      <c r="P25" s="972"/>
      <c r="Q25" s="969"/>
      <c r="R25" s="969"/>
      <c r="S25" s="969"/>
      <c r="T25" s="969"/>
      <c r="U25" s="971"/>
      <c r="V25" s="972"/>
      <c r="W25" s="969"/>
      <c r="X25" s="969"/>
      <c r="Y25" s="969"/>
      <c r="Z25" s="969"/>
      <c r="AA25" s="971"/>
      <c r="AB25" s="972"/>
      <c r="AC25" s="969"/>
      <c r="AD25" s="969"/>
      <c r="AE25" s="969"/>
      <c r="AF25" s="969"/>
      <c r="AG25" s="971"/>
      <c r="AH25" s="972"/>
      <c r="AI25" s="969"/>
      <c r="AJ25" s="969"/>
      <c r="AK25" s="969"/>
      <c r="AL25" s="969"/>
      <c r="AM25" s="971"/>
      <c r="AN25" s="972"/>
      <c r="AO25" s="969"/>
      <c r="AP25" s="969"/>
      <c r="AQ25" s="969"/>
      <c r="AR25" s="969"/>
      <c r="AS25" s="971"/>
      <c r="AT25" s="972"/>
      <c r="AU25" s="969"/>
      <c r="AV25" s="969"/>
      <c r="AW25" s="969"/>
      <c r="AX25" s="969"/>
      <c r="AY25" s="971"/>
      <c r="AZ25" s="972"/>
      <c r="BA25" s="969"/>
      <c r="BB25" s="969"/>
      <c r="BC25" s="969"/>
      <c r="BD25" s="969"/>
      <c r="BE25" s="971"/>
      <c r="BF25" s="972"/>
      <c r="BG25" s="969"/>
      <c r="BH25" s="969"/>
      <c r="BI25" s="969"/>
      <c r="BJ25" s="969"/>
      <c r="BK25" s="971"/>
      <c r="BL25" s="972"/>
      <c r="BM25" s="969"/>
      <c r="BN25" s="969"/>
      <c r="BO25" s="969"/>
      <c r="BP25" s="969"/>
      <c r="BQ25" s="971"/>
      <c r="BR25" s="972"/>
      <c r="BS25" s="969"/>
      <c r="BT25" s="969"/>
      <c r="BU25" s="969"/>
      <c r="BV25" s="969"/>
      <c r="BW25" s="971"/>
      <c r="BX25" s="972"/>
      <c r="BY25" s="969"/>
      <c r="BZ25" s="969"/>
      <c r="CA25" s="969"/>
      <c r="CB25" s="969"/>
      <c r="CC25" s="971"/>
      <c r="CD25" s="972"/>
      <c r="CE25" s="969"/>
      <c r="CF25" s="969"/>
      <c r="CG25" s="969"/>
      <c r="CH25" s="969"/>
      <c r="CI25" s="969"/>
      <c r="CJ25" s="974"/>
      <c r="CK25" s="972"/>
      <c r="CL25" s="969"/>
      <c r="CM25" s="969"/>
      <c r="CN25" s="969"/>
      <c r="CO25" s="969"/>
      <c r="CP25" s="969"/>
      <c r="CQ25" s="974"/>
      <c r="CR25" s="972"/>
      <c r="CS25" s="969"/>
      <c r="CT25" s="969"/>
      <c r="CU25" s="969"/>
      <c r="CV25" s="969"/>
      <c r="CW25" s="971"/>
      <c r="CX25" s="972"/>
      <c r="CY25" s="969"/>
      <c r="CZ25" s="969"/>
      <c r="DA25" s="969"/>
      <c r="DB25" s="969"/>
      <c r="DC25" s="971"/>
      <c r="DD25" s="972"/>
      <c r="DE25" s="969"/>
      <c r="DF25" s="969"/>
      <c r="DG25" s="969"/>
      <c r="DH25" s="969"/>
      <c r="DI25" s="971"/>
      <c r="DJ25" s="972"/>
      <c r="DK25" s="969"/>
      <c r="DL25" s="969"/>
      <c r="DM25" s="969"/>
      <c r="DN25" s="969"/>
      <c r="DO25" s="971"/>
      <c r="DP25" s="972"/>
      <c r="DQ25" s="969"/>
      <c r="DR25" s="969"/>
      <c r="DS25" s="969"/>
      <c r="DT25" s="969"/>
      <c r="DU25" s="971"/>
      <c r="DV25" s="972"/>
      <c r="DW25" s="969"/>
      <c r="DX25" s="969"/>
      <c r="DY25" s="969"/>
      <c r="DZ25" s="969"/>
      <c r="EA25" s="971"/>
      <c r="EB25" s="972"/>
      <c r="EC25" s="969"/>
      <c r="ED25" s="969"/>
      <c r="EE25" s="969"/>
      <c r="EF25" s="969"/>
      <c r="EG25" s="971"/>
      <c r="EH25" s="972"/>
      <c r="EI25" s="969"/>
      <c r="EJ25" s="969"/>
      <c r="EK25" s="969"/>
      <c r="EL25" s="969"/>
      <c r="EM25" s="971"/>
      <c r="EN25" s="972"/>
      <c r="EO25" s="969"/>
      <c r="EP25" s="969"/>
      <c r="EQ25" s="969"/>
      <c r="ER25" s="969"/>
      <c r="ES25" s="971"/>
      <c r="ET25" s="972"/>
      <c r="EU25" s="969"/>
      <c r="EV25" s="969"/>
      <c r="EW25" s="969"/>
      <c r="EX25" s="969"/>
      <c r="EY25" s="971"/>
      <c r="EZ25" s="972"/>
      <c r="FA25" s="969"/>
      <c r="FB25" s="969"/>
      <c r="FC25" s="969"/>
      <c r="FD25" s="969"/>
      <c r="FE25" s="969"/>
      <c r="FF25" s="974"/>
      <c r="FG25" s="972"/>
      <c r="FH25" s="969"/>
      <c r="FI25" s="969"/>
      <c r="FJ25" s="969"/>
      <c r="FK25" s="969"/>
      <c r="FL25" s="969"/>
      <c r="FM25" s="974"/>
      <c r="FN25" s="972"/>
      <c r="FO25" s="969"/>
      <c r="FP25" s="969"/>
      <c r="FQ25" s="969"/>
      <c r="FR25" s="969"/>
      <c r="FS25" s="971"/>
      <c r="FT25" s="972"/>
      <c r="FU25" s="969"/>
      <c r="FV25" s="969"/>
      <c r="FW25" s="969"/>
      <c r="FX25" s="969"/>
      <c r="FY25" s="971"/>
      <c r="FZ25" s="972"/>
      <c r="GA25" s="969"/>
      <c r="GB25" s="969"/>
      <c r="GC25" s="969"/>
      <c r="GD25" s="969"/>
      <c r="GE25" s="971"/>
      <c r="GF25" s="972"/>
      <c r="GG25" s="969"/>
      <c r="GH25" s="969"/>
      <c r="GI25" s="969"/>
      <c r="GJ25" s="969"/>
      <c r="GK25" s="971"/>
      <c r="GL25" s="972"/>
      <c r="GM25" s="969"/>
      <c r="GN25" s="969"/>
      <c r="GO25" s="969"/>
      <c r="GP25" s="969"/>
      <c r="GQ25" s="971"/>
      <c r="GR25" s="972"/>
      <c r="GS25" s="969"/>
      <c r="GT25" s="969"/>
      <c r="GU25" s="969"/>
      <c r="GV25" s="969"/>
      <c r="GW25" s="971"/>
      <c r="GX25" s="975"/>
      <c r="GY25" s="976"/>
      <c r="GZ25" s="976"/>
      <c r="HA25" s="976"/>
      <c r="HB25" s="976"/>
      <c r="HC25" s="978"/>
    </row>
    <row r="26" customFormat="false" ht="9.75" hidden="false" customHeight="true" outlineLevel="0" collapsed="false">
      <c r="A26" s="965"/>
      <c r="B26" s="979"/>
      <c r="C26" s="983"/>
      <c r="D26" s="968"/>
      <c r="E26" s="969"/>
      <c r="F26" s="969"/>
      <c r="G26" s="969"/>
      <c r="H26" s="969"/>
      <c r="I26" s="971"/>
      <c r="J26" s="972"/>
      <c r="K26" s="969"/>
      <c r="L26" s="969"/>
      <c r="M26" s="969"/>
      <c r="N26" s="969"/>
      <c r="O26" s="971"/>
      <c r="P26" s="972"/>
      <c r="Q26" s="969"/>
      <c r="R26" s="969"/>
      <c r="S26" s="969"/>
      <c r="T26" s="969"/>
      <c r="U26" s="971"/>
      <c r="V26" s="972"/>
      <c r="W26" s="969"/>
      <c r="X26" s="969"/>
      <c r="Y26" s="969"/>
      <c r="Z26" s="969"/>
      <c r="AA26" s="971"/>
      <c r="AB26" s="972"/>
      <c r="AC26" s="969"/>
      <c r="AD26" s="969"/>
      <c r="AE26" s="969"/>
      <c r="AF26" s="969"/>
      <c r="AG26" s="971"/>
      <c r="AH26" s="972"/>
      <c r="AI26" s="969"/>
      <c r="AJ26" s="969"/>
      <c r="AK26" s="969"/>
      <c r="AL26" s="969"/>
      <c r="AM26" s="971"/>
      <c r="AN26" s="972"/>
      <c r="AO26" s="969"/>
      <c r="AP26" s="969"/>
      <c r="AQ26" s="969"/>
      <c r="AR26" s="969"/>
      <c r="AS26" s="971"/>
      <c r="AT26" s="972"/>
      <c r="AU26" s="969"/>
      <c r="AV26" s="969"/>
      <c r="AW26" s="969"/>
      <c r="AX26" s="969"/>
      <c r="AY26" s="971"/>
      <c r="AZ26" s="972"/>
      <c r="BA26" s="969"/>
      <c r="BB26" s="969"/>
      <c r="BC26" s="969"/>
      <c r="BD26" s="969"/>
      <c r="BE26" s="971"/>
      <c r="BF26" s="972"/>
      <c r="BG26" s="969"/>
      <c r="BH26" s="969"/>
      <c r="BI26" s="969"/>
      <c r="BJ26" s="969"/>
      <c r="BK26" s="971"/>
      <c r="BL26" s="972"/>
      <c r="BM26" s="969"/>
      <c r="BN26" s="969"/>
      <c r="BO26" s="969"/>
      <c r="BP26" s="969"/>
      <c r="BQ26" s="971"/>
      <c r="BR26" s="972"/>
      <c r="BS26" s="969"/>
      <c r="BT26" s="969"/>
      <c r="BU26" s="969"/>
      <c r="BV26" s="969"/>
      <c r="BW26" s="971"/>
      <c r="BX26" s="972"/>
      <c r="BY26" s="969"/>
      <c r="BZ26" s="969"/>
      <c r="CA26" s="969"/>
      <c r="CB26" s="969"/>
      <c r="CC26" s="971"/>
      <c r="CD26" s="972"/>
      <c r="CE26" s="969"/>
      <c r="CF26" s="969"/>
      <c r="CG26" s="969"/>
      <c r="CH26" s="969"/>
      <c r="CI26" s="969"/>
      <c r="CJ26" s="974"/>
      <c r="CK26" s="972"/>
      <c r="CL26" s="969"/>
      <c r="CM26" s="969"/>
      <c r="CN26" s="969"/>
      <c r="CO26" s="969"/>
      <c r="CP26" s="969"/>
      <c r="CQ26" s="974"/>
      <c r="CR26" s="972"/>
      <c r="CS26" s="969"/>
      <c r="CT26" s="969"/>
      <c r="CU26" s="969"/>
      <c r="CV26" s="969"/>
      <c r="CW26" s="971"/>
      <c r="CX26" s="972"/>
      <c r="CY26" s="969"/>
      <c r="CZ26" s="969"/>
      <c r="DA26" s="969"/>
      <c r="DB26" s="969"/>
      <c r="DC26" s="971"/>
      <c r="DD26" s="972"/>
      <c r="DE26" s="969"/>
      <c r="DF26" s="969"/>
      <c r="DG26" s="969"/>
      <c r="DH26" s="969"/>
      <c r="DI26" s="971"/>
      <c r="DJ26" s="972"/>
      <c r="DK26" s="969"/>
      <c r="DL26" s="969"/>
      <c r="DM26" s="969"/>
      <c r="DN26" s="969"/>
      <c r="DO26" s="971"/>
      <c r="DP26" s="972"/>
      <c r="DQ26" s="969"/>
      <c r="DR26" s="969"/>
      <c r="DS26" s="969"/>
      <c r="DT26" s="969"/>
      <c r="DU26" s="971"/>
      <c r="DV26" s="972"/>
      <c r="DW26" s="969"/>
      <c r="DX26" s="969"/>
      <c r="DY26" s="969"/>
      <c r="DZ26" s="969"/>
      <c r="EA26" s="971"/>
      <c r="EB26" s="972"/>
      <c r="EC26" s="969"/>
      <c r="ED26" s="969"/>
      <c r="EE26" s="969"/>
      <c r="EF26" s="969"/>
      <c r="EG26" s="971"/>
      <c r="EH26" s="972"/>
      <c r="EI26" s="969"/>
      <c r="EJ26" s="969"/>
      <c r="EK26" s="969"/>
      <c r="EL26" s="969"/>
      <c r="EM26" s="971"/>
      <c r="EN26" s="972"/>
      <c r="EO26" s="969"/>
      <c r="EP26" s="969"/>
      <c r="EQ26" s="969"/>
      <c r="ER26" s="969"/>
      <c r="ES26" s="971"/>
      <c r="ET26" s="972"/>
      <c r="EU26" s="969"/>
      <c r="EV26" s="969"/>
      <c r="EW26" s="969"/>
      <c r="EX26" s="969"/>
      <c r="EY26" s="971"/>
      <c r="EZ26" s="972"/>
      <c r="FA26" s="969"/>
      <c r="FB26" s="969"/>
      <c r="FC26" s="969"/>
      <c r="FD26" s="969"/>
      <c r="FE26" s="969"/>
      <c r="FF26" s="974"/>
      <c r="FG26" s="972"/>
      <c r="FH26" s="969"/>
      <c r="FI26" s="969"/>
      <c r="FJ26" s="969"/>
      <c r="FK26" s="969"/>
      <c r="FL26" s="969"/>
      <c r="FM26" s="974"/>
      <c r="FN26" s="972"/>
      <c r="FO26" s="969"/>
      <c r="FP26" s="969"/>
      <c r="FQ26" s="969"/>
      <c r="FR26" s="969"/>
      <c r="FS26" s="971"/>
      <c r="FT26" s="972"/>
      <c r="FU26" s="969"/>
      <c r="FV26" s="969"/>
      <c r="FW26" s="969"/>
      <c r="FX26" s="969"/>
      <c r="FY26" s="971"/>
      <c r="FZ26" s="972"/>
      <c r="GA26" s="969"/>
      <c r="GB26" s="969"/>
      <c r="GC26" s="969"/>
      <c r="GD26" s="969"/>
      <c r="GE26" s="971"/>
      <c r="GF26" s="972"/>
      <c r="GG26" s="969"/>
      <c r="GH26" s="969"/>
      <c r="GI26" s="969"/>
      <c r="GJ26" s="969"/>
      <c r="GK26" s="971"/>
      <c r="GL26" s="972"/>
      <c r="GM26" s="969"/>
      <c r="GN26" s="969"/>
      <c r="GO26" s="969"/>
      <c r="GP26" s="969"/>
      <c r="GQ26" s="971"/>
      <c r="GR26" s="972"/>
      <c r="GS26" s="969"/>
      <c r="GT26" s="969"/>
      <c r="GU26" s="969"/>
      <c r="GV26" s="969"/>
      <c r="GW26" s="971"/>
      <c r="GX26" s="975"/>
      <c r="GY26" s="976"/>
      <c r="GZ26" s="976"/>
      <c r="HA26" s="976"/>
      <c r="HB26" s="976"/>
      <c r="HC26" s="978"/>
    </row>
    <row r="27" customFormat="false" ht="15.75" hidden="false" customHeight="false" outlineLevel="0" collapsed="false">
      <c r="A27" s="965"/>
      <c r="B27" s="984" t="s">
        <v>225</v>
      </c>
      <c r="C27" s="985" t="s">
        <v>568</v>
      </c>
      <c r="D27" s="968"/>
      <c r="E27" s="969"/>
      <c r="F27" s="969"/>
      <c r="G27" s="969"/>
      <c r="H27" s="969"/>
      <c r="I27" s="971"/>
      <c r="J27" s="972"/>
      <c r="K27" s="969"/>
      <c r="L27" s="969"/>
      <c r="M27" s="969"/>
      <c r="N27" s="969"/>
      <c r="O27" s="971"/>
      <c r="P27" s="972"/>
      <c r="Q27" s="969"/>
      <c r="R27" s="969"/>
      <c r="S27" s="969"/>
      <c r="T27" s="969"/>
      <c r="U27" s="971"/>
      <c r="V27" s="972"/>
      <c r="W27" s="969"/>
      <c r="X27" s="969"/>
      <c r="Y27" s="969"/>
      <c r="Z27" s="969"/>
      <c r="AA27" s="971"/>
      <c r="AB27" s="972"/>
      <c r="AC27" s="969"/>
      <c r="AD27" s="969"/>
      <c r="AE27" s="969"/>
      <c r="AF27" s="969"/>
      <c r="AG27" s="971"/>
      <c r="AH27" s="972"/>
      <c r="AI27" s="969"/>
      <c r="AJ27" s="969"/>
      <c r="AK27" s="969"/>
      <c r="AL27" s="969"/>
      <c r="AM27" s="971"/>
      <c r="AN27" s="972"/>
      <c r="AO27" s="969"/>
      <c r="AP27" s="969"/>
      <c r="AQ27" s="969"/>
      <c r="AR27" s="969"/>
      <c r="AS27" s="971"/>
      <c r="AT27" s="972"/>
      <c r="AU27" s="969"/>
      <c r="AV27" s="969"/>
      <c r="AW27" s="969"/>
      <c r="AX27" s="969"/>
      <c r="AY27" s="971"/>
      <c r="AZ27" s="972"/>
      <c r="BA27" s="969"/>
      <c r="BB27" s="969"/>
      <c r="BC27" s="969"/>
      <c r="BD27" s="969"/>
      <c r="BE27" s="971"/>
      <c r="BF27" s="972"/>
      <c r="BG27" s="969"/>
      <c r="BH27" s="969"/>
      <c r="BI27" s="969"/>
      <c r="BJ27" s="969"/>
      <c r="BK27" s="971"/>
      <c r="BL27" s="972"/>
      <c r="BM27" s="969"/>
      <c r="BN27" s="969"/>
      <c r="BO27" s="969"/>
      <c r="BP27" s="969"/>
      <c r="BQ27" s="971"/>
      <c r="BR27" s="972"/>
      <c r="BS27" s="969"/>
      <c r="BT27" s="969"/>
      <c r="BU27" s="969"/>
      <c r="BV27" s="969"/>
      <c r="BW27" s="971"/>
      <c r="BX27" s="972"/>
      <c r="BY27" s="969"/>
      <c r="BZ27" s="969"/>
      <c r="CA27" s="969"/>
      <c r="CB27" s="969"/>
      <c r="CC27" s="971"/>
      <c r="CD27" s="972"/>
      <c r="CE27" s="969"/>
      <c r="CF27" s="969"/>
      <c r="CG27" s="969"/>
      <c r="CH27" s="969"/>
      <c r="CI27" s="969"/>
      <c r="CJ27" s="974"/>
      <c r="CK27" s="972"/>
      <c r="CL27" s="969"/>
      <c r="CM27" s="969"/>
      <c r="CN27" s="969"/>
      <c r="CO27" s="969"/>
      <c r="CP27" s="969"/>
      <c r="CQ27" s="974"/>
      <c r="CR27" s="972"/>
      <c r="CS27" s="969"/>
      <c r="CT27" s="969"/>
      <c r="CU27" s="969"/>
      <c r="CV27" s="969"/>
      <c r="CW27" s="971"/>
      <c r="CX27" s="972"/>
      <c r="CY27" s="969"/>
      <c r="CZ27" s="969"/>
      <c r="DA27" s="969"/>
      <c r="DB27" s="969"/>
      <c r="DC27" s="971"/>
      <c r="DD27" s="972"/>
      <c r="DE27" s="969"/>
      <c r="DF27" s="969"/>
      <c r="DG27" s="969"/>
      <c r="DH27" s="969"/>
      <c r="DI27" s="971"/>
      <c r="DJ27" s="972"/>
      <c r="DK27" s="969"/>
      <c r="DL27" s="969"/>
      <c r="DM27" s="969"/>
      <c r="DN27" s="969"/>
      <c r="DO27" s="971"/>
      <c r="DP27" s="972"/>
      <c r="DQ27" s="969"/>
      <c r="DR27" s="969"/>
      <c r="DS27" s="969"/>
      <c r="DT27" s="969"/>
      <c r="DU27" s="971"/>
      <c r="DV27" s="972"/>
      <c r="DW27" s="969"/>
      <c r="DX27" s="969"/>
      <c r="DY27" s="969"/>
      <c r="DZ27" s="969"/>
      <c r="EA27" s="971"/>
      <c r="EB27" s="972"/>
      <c r="EC27" s="969"/>
      <c r="ED27" s="969"/>
      <c r="EE27" s="969"/>
      <c r="EF27" s="969"/>
      <c r="EG27" s="971"/>
      <c r="EH27" s="972"/>
      <c r="EI27" s="969"/>
      <c r="EJ27" s="969"/>
      <c r="EK27" s="969"/>
      <c r="EL27" s="969"/>
      <c r="EM27" s="971"/>
      <c r="EN27" s="972"/>
      <c r="EO27" s="969"/>
      <c r="EP27" s="969"/>
      <c r="EQ27" s="969"/>
      <c r="ER27" s="969"/>
      <c r="ES27" s="971"/>
      <c r="ET27" s="972"/>
      <c r="EU27" s="969"/>
      <c r="EV27" s="969"/>
      <c r="EW27" s="969"/>
      <c r="EX27" s="969"/>
      <c r="EY27" s="971"/>
      <c r="EZ27" s="972"/>
      <c r="FA27" s="969"/>
      <c r="FB27" s="969"/>
      <c r="FC27" s="969"/>
      <c r="FD27" s="969"/>
      <c r="FE27" s="969"/>
      <c r="FF27" s="974"/>
      <c r="FG27" s="972"/>
      <c r="FH27" s="969"/>
      <c r="FI27" s="969"/>
      <c r="FJ27" s="969"/>
      <c r="FK27" s="969"/>
      <c r="FL27" s="969"/>
      <c r="FM27" s="974"/>
      <c r="FN27" s="972"/>
      <c r="FO27" s="969"/>
      <c r="FP27" s="969"/>
      <c r="FQ27" s="969"/>
      <c r="FR27" s="969"/>
      <c r="FS27" s="971"/>
      <c r="FT27" s="972"/>
      <c r="FU27" s="969"/>
      <c r="FV27" s="969"/>
      <c r="FW27" s="969"/>
      <c r="FX27" s="969"/>
      <c r="FY27" s="971"/>
      <c r="FZ27" s="972"/>
      <c r="GA27" s="969"/>
      <c r="GB27" s="969"/>
      <c r="GC27" s="969"/>
      <c r="GD27" s="969"/>
      <c r="GE27" s="971"/>
      <c r="GF27" s="972"/>
      <c r="GG27" s="969"/>
      <c r="GH27" s="969"/>
      <c r="GI27" s="969"/>
      <c r="GJ27" s="969"/>
      <c r="GK27" s="971"/>
      <c r="GL27" s="972"/>
      <c r="GM27" s="969"/>
      <c r="GN27" s="969"/>
      <c r="GO27" s="969"/>
      <c r="GP27" s="969"/>
      <c r="GQ27" s="971"/>
      <c r="GR27" s="972"/>
      <c r="GS27" s="969"/>
      <c r="GT27" s="969"/>
      <c r="GU27" s="969"/>
      <c r="GV27" s="969"/>
      <c r="GW27" s="971"/>
      <c r="GX27" s="975"/>
      <c r="GY27" s="976"/>
      <c r="GZ27" s="976"/>
      <c r="HA27" s="976"/>
      <c r="HB27" s="976"/>
      <c r="HC27" s="978"/>
    </row>
    <row r="28" customFormat="false" ht="15.75" hidden="false" customHeight="true" outlineLevel="0" collapsed="false">
      <c r="A28" s="965" t="s">
        <v>569</v>
      </c>
      <c r="B28" s="966" t="s">
        <v>218</v>
      </c>
      <c r="C28" s="967" t="s">
        <v>570</v>
      </c>
      <c r="D28" s="968"/>
      <c r="E28" s="969"/>
      <c r="F28" s="970"/>
      <c r="G28" s="969"/>
      <c r="H28" s="970"/>
      <c r="I28" s="971"/>
      <c r="J28" s="972"/>
      <c r="K28" s="969"/>
      <c r="L28" s="970"/>
      <c r="M28" s="969"/>
      <c r="N28" s="970"/>
      <c r="O28" s="971"/>
      <c r="P28" s="972"/>
      <c r="Q28" s="969"/>
      <c r="R28" s="970"/>
      <c r="S28" s="969"/>
      <c r="T28" s="970"/>
      <c r="U28" s="971"/>
      <c r="V28" s="972" t="n">
        <v>4</v>
      </c>
      <c r="W28" s="969" t="n">
        <v>4</v>
      </c>
      <c r="X28" s="970"/>
      <c r="Y28" s="969"/>
      <c r="Z28" s="970"/>
      <c r="AA28" s="971"/>
      <c r="AB28" s="972" t="n">
        <v>3</v>
      </c>
      <c r="AC28" s="969"/>
      <c r="AD28" s="970"/>
      <c r="AE28" s="969"/>
      <c r="AF28" s="970"/>
      <c r="AG28" s="971"/>
      <c r="AH28" s="972"/>
      <c r="AI28" s="969"/>
      <c r="AJ28" s="970"/>
      <c r="AK28" s="969"/>
      <c r="AL28" s="970"/>
      <c r="AM28" s="971"/>
      <c r="AN28" s="972" t="n">
        <v>3</v>
      </c>
      <c r="AO28" s="969" t="n">
        <v>3</v>
      </c>
      <c r="AP28" s="970"/>
      <c r="AQ28" s="969"/>
      <c r="AR28" s="970"/>
      <c r="AS28" s="971"/>
      <c r="AT28" s="972"/>
      <c r="AU28" s="969"/>
      <c r="AV28" s="970"/>
      <c r="AW28" s="969"/>
      <c r="AX28" s="970"/>
      <c r="AY28" s="971"/>
      <c r="AZ28" s="972" t="n">
        <v>2</v>
      </c>
      <c r="BA28" s="969" t="n">
        <v>2</v>
      </c>
      <c r="BB28" s="970" t="n">
        <v>2</v>
      </c>
      <c r="BC28" s="969" t="n">
        <v>2</v>
      </c>
      <c r="BD28" s="970"/>
      <c r="BE28" s="971"/>
      <c r="BF28" s="972" t="n">
        <v>4</v>
      </c>
      <c r="BG28" s="969" t="n">
        <v>4</v>
      </c>
      <c r="BH28" s="970"/>
      <c r="BI28" s="969"/>
      <c r="BJ28" s="970"/>
      <c r="BK28" s="971"/>
      <c r="BL28" s="972"/>
      <c r="BM28" s="969"/>
      <c r="BN28" s="970"/>
      <c r="BO28" s="969"/>
      <c r="BP28" s="970"/>
      <c r="BQ28" s="971"/>
      <c r="BR28" s="972"/>
      <c r="BS28" s="969"/>
      <c r="BT28" s="970"/>
      <c r="BU28" s="969"/>
      <c r="BV28" s="970"/>
      <c r="BW28" s="971"/>
      <c r="BX28" s="972"/>
      <c r="BY28" s="969"/>
      <c r="BZ28" s="970"/>
      <c r="CA28" s="969"/>
      <c r="CB28" s="970"/>
      <c r="CC28" s="971"/>
      <c r="CD28" s="972" t="n">
        <v>4</v>
      </c>
      <c r="CE28" s="969" t="n">
        <v>4</v>
      </c>
      <c r="CF28" s="970" t="n">
        <v>4</v>
      </c>
      <c r="CG28" s="969" t="n">
        <v>4</v>
      </c>
      <c r="CH28" s="970" t="n">
        <v>4</v>
      </c>
      <c r="CI28" s="969" t="n">
        <v>4</v>
      </c>
      <c r="CJ28" s="974" t="n">
        <v>4</v>
      </c>
      <c r="CK28" s="972" t="n">
        <v>2</v>
      </c>
      <c r="CL28" s="969" t="n">
        <v>2</v>
      </c>
      <c r="CM28" s="970" t="n">
        <v>2</v>
      </c>
      <c r="CN28" s="969" t="n">
        <v>2</v>
      </c>
      <c r="CO28" s="970" t="n">
        <v>2</v>
      </c>
      <c r="CP28" s="969" t="n">
        <v>2</v>
      </c>
      <c r="CQ28" s="974"/>
      <c r="CR28" s="972" t="n">
        <v>3</v>
      </c>
      <c r="CS28" s="969" t="n">
        <v>3</v>
      </c>
      <c r="CT28" s="970" t="n">
        <v>3</v>
      </c>
      <c r="CU28" s="969"/>
      <c r="CV28" s="970"/>
      <c r="CW28" s="971"/>
      <c r="CX28" s="972"/>
      <c r="CY28" s="969"/>
      <c r="CZ28" s="970"/>
      <c r="DA28" s="969"/>
      <c r="DB28" s="970"/>
      <c r="DC28" s="971"/>
      <c r="DD28" s="972" t="n">
        <v>2</v>
      </c>
      <c r="DE28" s="969" t="n">
        <v>2</v>
      </c>
      <c r="DF28" s="970" t="n">
        <v>2</v>
      </c>
      <c r="DG28" s="969"/>
      <c r="DH28" s="970"/>
      <c r="DI28" s="971"/>
      <c r="DJ28" s="972"/>
      <c r="DK28" s="969"/>
      <c r="DL28" s="970"/>
      <c r="DM28" s="969"/>
      <c r="DN28" s="970"/>
      <c r="DO28" s="971"/>
      <c r="DP28" s="972" t="n">
        <v>3</v>
      </c>
      <c r="DQ28" s="969" t="n">
        <v>3</v>
      </c>
      <c r="DR28" s="970" t="n">
        <v>3</v>
      </c>
      <c r="DS28" s="969" t="n">
        <v>3</v>
      </c>
      <c r="DT28" s="970" t="n">
        <v>3</v>
      </c>
      <c r="DU28" s="971" t="n">
        <v>3</v>
      </c>
      <c r="DV28" s="972" t="n">
        <v>3</v>
      </c>
      <c r="DW28" s="969" t="n">
        <v>3</v>
      </c>
      <c r="DX28" s="970" t="n">
        <v>3</v>
      </c>
      <c r="DY28" s="969"/>
      <c r="DZ28" s="970"/>
      <c r="EA28" s="971"/>
      <c r="EB28" s="972"/>
      <c r="EC28" s="969"/>
      <c r="ED28" s="970"/>
      <c r="EE28" s="969"/>
      <c r="EF28" s="970"/>
      <c r="EG28" s="971"/>
      <c r="EH28" s="972"/>
      <c r="EI28" s="969"/>
      <c r="EJ28" s="970"/>
      <c r="EK28" s="969"/>
      <c r="EL28" s="970"/>
      <c r="EM28" s="971"/>
      <c r="EN28" s="972"/>
      <c r="EO28" s="969"/>
      <c r="EP28" s="970"/>
      <c r="EQ28" s="969"/>
      <c r="ER28" s="970"/>
      <c r="ES28" s="971"/>
      <c r="ET28" s="972" t="n">
        <v>3</v>
      </c>
      <c r="EU28" s="969"/>
      <c r="EV28" s="970"/>
      <c r="EW28" s="969"/>
      <c r="EX28" s="970"/>
      <c r="EY28" s="971"/>
      <c r="EZ28" s="972"/>
      <c r="FA28" s="969"/>
      <c r="FB28" s="970"/>
      <c r="FC28" s="969"/>
      <c r="FD28" s="970"/>
      <c r="FE28" s="969"/>
      <c r="FF28" s="974"/>
      <c r="FG28" s="972" t="n">
        <v>4</v>
      </c>
      <c r="FH28" s="969" t="n">
        <v>4</v>
      </c>
      <c r="FI28" s="970" t="n">
        <v>4</v>
      </c>
      <c r="FJ28" s="969" t="n">
        <v>4</v>
      </c>
      <c r="FK28" s="970"/>
      <c r="FL28" s="969"/>
      <c r="FM28" s="974"/>
      <c r="FN28" s="972" t="n">
        <v>4</v>
      </c>
      <c r="FO28" s="969" t="n">
        <v>4</v>
      </c>
      <c r="FP28" s="970" t="n">
        <v>4</v>
      </c>
      <c r="FQ28" s="969" t="n">
        <v>4</v>
      </c>
      <c r="FR28" s="970" t="n">
        <v>4</v>
      </c>
      <c r="FS28" s="971"/>
      <c r="FT28" s="972"/>
      <c r="FU28" s="969"/>
      <c r="FV28" s="970"/>
      <c r="FW28" s="969"/>
      <c r="FX28" s="970"/>
      <c r="FY28" s="971"/>
      <c r="FZ28" s="972" t="n">
        <v>2</v>
      </c>
      <c r="GA28" s="969" t="n">
        <v>2</v>
      </c>
      <c r="GB28" s="970" t="n">
        <v>2</v>
      </c>
      <c r="GC28" s="969"/>
      <c r="GD28" s="970"/>
      <c r="GE28" s="971"/>
      <c r="GF28" s="972" t="n">
        <v>1</v>
      </c>
      <c r="GG28" s="969"/>
      <c r="GH28" s="970"/>
      <c r="GI28" s="969"/>
      <c r="GJ28" s="970"/>
      <c r="GK28" s="971"/>
      <c r="GL28" s="972" t="n">
        <v>3</v>
      </c>
      <c r="GM28" s="969" t="n">
        <v>3</v>
      </c>
      <c r="GN28" s="970"/>
      <c r="GO28" s="969"/>
      <c r="GP28" s="970"/>
      <c r="GQ28" s="971"/>
      <c r="GR28" s="972" t="n">
        <v>0</v>
      </c>
      <c r="GS28" s="969"/>
      <c r="GT28" s="970"/>
      <c r="GU28" s="969"/>
      <c r="GV28" s="970"/>
      <c r="GW28" s="971"/>
      <c r="GX28" s="975"/>
      <c r="GY28" s="976"/>
      <c r="GZ28" s="977"/>
      <c r="HA28" s="976"/>
      <c r="HB28" s="977"/>
      <c r="HC28" s="978"/>
    </row>
    <row r="29" customFormat="false" ht="9.75" hidden="false" customHeight="true" outlineLevel="0" collapsed="false">
      <c r="A29" s="965"/>
      <c r="B29" s="979"/>
      <c r="C29" s="980"/>
      <c r="D29" s="968"/>
      <c r="E29" s="969"/>
      <c r="F29" s="969"/>
      <c r="G29" s="969"/>
      <c r="H29" s="969"/>
      <c r="I29" s="971"/>
      <c r="J29" s="972"/>
      <c r="K29" s="969"/>
      <c r="L29" s="969"/>
      <c r="M29" s="969"/>
      <c r="N29" s="969"/>
      <c r="O29" s="971"/>
      <c r="P29" s="972"/>
      <c r="Q29" s="969"/>
      <c r="R29" s="969"/>
      <c r="S29" s="969"/>
      <c r="T29" s="969"/>
      <c r="U29" s="971"/>
      <c r="V29" s="972"/>
      <c r="W29" s="969"/>
      <c r="X29" s="969"/>
      <c r="Y29" s="969"/>
      <c r="Z29" s="969"/>
      <c r="AA29" s="971"/>
      <c r="AB29" s="972"/>
      <c r="AC29" s="969"/>
      <c r="AD29" s="969"/>
      <c r="AE29" s="969"/>
      <c r="AF29" s="969"/>
      <c r="AG29" s="971"/>
      <c r="AH29" s="972"/>
      <c r="AI29" s="969"/>
      <c r="AJ29" s="969"/>
      <c r="AK29" s="969"/>
      <c r="AL29" s="969"/>
      <c r="AM29" s="971"/>
      <c r="AN29" s="972"/>
      <c r="AO29" s="969"/>
      <c r="AP29" s="969"/>
      <c r="AQ29" s="969"/>
      <c r="AR29" s="969"/>
      <c r="AS29" s="971"/>
      <c r="AT29" s="972"/>
      <c r="AU29" s="969"/>
      <c r="AV29" s="969"/>
      <c r="AW29" s="969"/>
      <c r="AX29" s="969"/>
      <c r="AY29" s="971"/>
      <c r="AZ29" s="972"/>
      <c r="BA29" s="969"/>
      <c r="BB29" s="969"/>
      <c r="BC29" s="969"/>
      <c r="BD29" s="969"/>
      <c r="BE29" s="971"/>
      <c r="BF29" s="972"/>
      <c r="BG29" s="969"/>
      <c r="BH29" s="969"/>
      <c r="BI29" s="969"/>
      <c r="BJ29" s="969"/>
      <c r="BK29" s="971"/>
      <c r="BL29" s="972"/>
      <c r="BM29" s="969"/>
      <c r="BN29" s="969"/>
      <c r="BO29" s="969"/>
      <c r="BP29" s="969"/>
      <c r="BQ29" s="971"/>
      <c r="BR29" s="972"/>
      <c r="BS29" s="969"/>
      <c r="BT29" s="969"/>
      <c r="BU29" s="969"/>
      <c r="BV29" s="969"/>
      <c r="BW29" s="971"/>
      <c r="BX29" s="972"/>
      <c r="BY29" s="969"/>
      <c r="BZ29" s="969"/>
      <c r="CA29" s="969"/>
      <c r="CB29" s="969"/>
      <c r="CC29" s="971"/>
      <c r="CD29" s="972"/>
      <c r="CE29" s="969"/>
      <c r="CF29" s="969"/>
      <c r="CG29" s="969"/>
      <c r="CH29" s="969"/>
      <c r="CI29" s="969"/>
      <c r="CJ29" s="974"/>
      <c r="CK29" s="972"/>
      <c r="CL29" s="969"/>
      <c r="CM29" s="969"/>
      <c r="CN29" s="969"/>
      <c r="CO29" s="969"/>
      <c r="CP29" s="969"/>
      <c r="CQ29" s="974"/>
      <c r="CR29" s="972"/>
      <c r="CS29" s="969"/>
      <c r="CT29" s="969"/>
      <c r="CU29" s="969"/>
      <c r="CV29" s="969"/>
      <c r="CW29" s="971"/>
      <c r="CX29" s="972"/>
      <c r="CY29" s="969"/>
      <c r="CZ29" s="969"/>
      <c r="DA29" s="969"/>
      <c r="DB29" s="969"/>
      <c r="DC29" s="971"/>
      <c r="DD29" s="972"/>
      <c r="DE29" s="969"/>
      <c r="DF29" s="969"/>
      <c r="DG29" s="969"/>
      <c r="DH29" s="969"/>
      <c r="DI29" s="971"/>
      <c r="DJ29" s="972"/>
      <c r="DK29" s="969"/>
      <c r="DL29" s="969"/>
      <c r="DM29" s="969"/>
      <c r="DN29" s="969"/>
      <c r="DO29" s="971"/>
      <c r="DP29" s="972"/>
      <c r="DQ29" s="969"/>
      <c r="DR29" s="969"/>
      <c r="DS29" s="969"/>
      <c r="DT29" s="969"/>
      <c r="DU29" s="971"/>
      <c r="DV29" s="972"/>
      <c r="DW29" s="969"/>
      <c r="DX29" s="969"/>
      <c r="DY29" s="969"/>
      <c r="DZ29" s="969"/>
      <c r="EA29" s="971"/>
      <c r="EB29" s="972"/>
      <c r="EC29" s="969"/>
      <c r="ED29" s="969"/>
      <c r="EE29" s="969"/>
      <c r="EF29" s="969"/>
      <c r="EG29" s="971"/>
      <c r="EH29" s="972"/>
      <c r="EI29" s="969"/>
      <c r="EJ29" s="969"/>
      <c r="EK29" s="969"/>
      <c r="EL29" s="969"/>
      <c r="EM29" s="971"/>
      <c r="EN29" s="972"/>
      <c r="EO29" s="969"/>
      <c r="EP29" s="969"/>
      <c r="EQ29" s="969"/>
      <c r="ER29" s="969"/>
      <c r="ES29" s="971"/>
      <c r="ET29" s="972"/>
      <c r="EU29" s="969"/>
      <c r="EV29" s="969"/>
      <c r="EW29" s="969"/>
      <c r="EX29" s="969"/>
      <c r="EY29" s="971"/>
      <c r="EZ29" s="972"/>
      <c r="FA29" s="969"/>
      <c r="FB29" s="969"/>
      <c r="FC29" s="969"/>
      <c r="FD29" s="969"/>
      <c r="FE29" s="969"/>
      <c r="FF29" s="974"/>
      <c r="FG29" s="972"/>
      <c r="FH29" s="969"/>
      <c r="FI29" s="969"/>
      <c r="FJ29" s="969"/>
      <c r="FK29" s="969"/>
      <c r="FL29" s="969"/>
      <c r="FM29" s="974"/>
      <c r="FN29" s="972"/>
      <c r="FO29" s="969"/>
      <c r="FP29" s="969"/>
      <c r="FQ29" s="969"/>
      <c r="FR29" s="969"/>
      <c r="FS29" s="971"/>
      <c r="FT29" s="972"/>
      <c r="FU29" s="969"/>
      <c r="FV29" s="969"/>
      <c r="FW29" s="969"/>
      <c r="FX29" s="969"/>
      <c r="FY29" s="971"/>
      <c r="FZ29" s="972"/>
      <c r="GA29" s="969"/>
      <c r="GB29" s="969"/>
      <c r="GC29" s="969"/>
      <c r="GD29" s="969"/>
      <c r="GE29" s="971"/>
      <c r="GF29" s="972"/>
      <c r="GG29" s="969"/>
      <c r="GH29" s="969"/>
      <c r="GI29" s="969"/>
      <c r="GJ29" s="969"/>
      <c r="GK29" s="971"/>
      <c r="GL29" s="972"/>
      <c r="GM29" s="969"/>
      <c r="GN29" s="969"/>
      <c r="GO29" s="969"/>
      <c r="GP29" s="969"/>
      <c r="GQ29" s="971"/>
      <c r="GR29" s="972"/>
      <c r="GS29" s="969"/>
      <c r="GT29" s="969"/>
      <c r="GU29" s="969"/>
      <c r="GV29" s="969"/>
      <c r="GW29" s="971"/>
      <c r="GX29" s="975"/>
      <c r="GY29" s="976"/>
      <c r="GZ29" s="976"/>
      <c r="HA29" s="976"/>
      <c r="HB29" s="976"/>
      <c r="HC29" s="978"/>
    </row>
    <row r="30" customFormat="false" ht="15.75" hidden="false" customHeight="false" outlineLevel="0" collapsed="false">
      <c r="A30" s="965"/>
      <c r="B30" s="981" t="s">
        <v>220</v>
      </c>
      <c r="C30" s="982" t="s">
        <v>571</v>
      </c>
      <c r="D30" s="968"/>
      <c r="E30" s="969"/>
      <c r="F30" s="969"/>
      <c r="G30" s="969"/>
      <c r="H30" s="969"/>
      <c r="I30" s="971"/>
      <c r="J30" s="972"/>
      <c r="K30" s="969"/>
      <c r="L30" s="969"/>
      <c r="M30" s="969"/>
      <c r="N30" s="969"/>
      <c r="O30" s="971"/>
      <c r="P30" s="972"/>
      <c r="Q30" s="969"/>
      <c r="R30" s="969"/>
      <c r="S30" s="969"/>
      <c r="T30" s="969"/>
      <c r="U30" s="971"/>
      <c r="V30" s="972"/>
      <c r="W30" s="969"/>
      <c r="X30" s="969"/>
      <c r="Y30" s="969"/>
      <c r="Z30" s="969"/>
      <c r="AA30" s="971"/>
      <c r="AB30" s="972"/>
      <c r="AC30" s="969"/>
      <c r="AD30" s="969"/>
      <c r="AE30" s="969"/>
      <c r="AF30" s="969"/>
      <c r="AG30" s="971"/>
      <c r="AH30" s="972"/>
      <c r="AI30" s="969"/>
      <c r="AJ30" s="969"/>
      <c r="AK30" s="969"/>
      <c r="AL30" s="969"/>
      <c r="AM30" s="971"/>
      <c r="AN30" s="972"/>
      <c r="AO30" s="969"/>
      <c r="AP30" s="969"/>
      <c r="AQ30" s="969"/>
      <c r="AR30" s="969"/>
      <c r="AS30" s="971"/>
      <c r="AT30" s="972"/>
      <c r="AU30" s="969"/>
      <c r="AV30" s="969"/>
      <c r="AW30" s="969"/>
      <c r="AX30" s="969"/>
      <c r="AY30" s="971"/>
      <c r="AZ30" s="972"/>
      <c r="BA30" s="969"/>
      <c r="BB30" s="969"/>
      <c r="BC30" s="969"/>
      <c r="BD30" s="969"/>
      <c r="BE30" s="971"/>
      <c r="BF30" s="972"/>
      <c r="BG30" s="969"/>
      <c r="BH30" s="969"/>
      <c r="BI30" s="969"/>
      <c r="BJ30" s="969"/>
      <c r="BK30" s="971"/>
      <c r="BL30" s="972"/>
      <c r="BM30" s="969"/>
      <c r="BN30" s="969"/>
      <c r="BO30" s="969"/>
      <c r="BP30" s="969"/>
      <c r="BQ30" s="971"/>
      <c r="BR30" s="972"/>
      <c r="BS30" s="969"/>
      <c r="BT30" s="969"/>
      <c r="BU30" s="969"/>
      <c r="BV30" s="969"/>
      <c r="BW30" s="971"/>
      <c r="BX30" s="972"/>
      <c r="BY30" s="969"/>
      <c r="BZ30" s="969"/>
      <c r="CA30" s="969"/>
      <c r="CB30" s="969"/>
      <c r="CC30" s="971"/>
      <c r="CD30" s="972"/>
      <c r="CE30" s="969"/>
      <c r="CF30" s="969"/>
      <c r="CG30" s="969"/>
      <c r="CH30" s="969"/>
      <c r="CI30" s="969"/>
      <c r="CJ30" s="974"/>
      <c r="CK30" s="972"/>
      <c r="CL30" s="969"/>
      <c r="CM30" s="969"/>
      <c r="CN30" s="969"/>
      <c r="CO30" s="969"/>
      <c r="CP30" s="969"/>
      <c r="CQ30" s="974"/>
      <c r="CR30" s="972"/>
      <c r="CS30" s="969"/>
      <c r="CT30" s="969"/>
      <c r="CU30" s="969"/>
      <c r="CV30" s="969"/>
      <c r="CW30" s="971"/>
      <c r="CX30" s="972"/>
      <c r="CY30" s="969"/>
      <c r="CZ30" s="969"/>
      <c r="DA30" s="969"/>
      <c r="DB30" s="969"/>
      <c r="DC30" s="971"/>
      <c r="DD30" s="972"/>
      <c r="DE30" s="969"/>
      <c r="DF30" s="969"/>
      <c r="DG30" s="969"/>
      <c r="DH30" s="969"/>
      <c r="DI30" s="971"/>
      <c r="DJ30" s="972"/>
      <c r="DK30" s="969"/>
      <c r="DL30" s="969"/>
      <c r="DM30" s="969"/>
      <c r="DN30" s="969"/>
      <c r="DO30" s="971"/>
      <c r="DP30" s="972"/>
      <c r="DQ30" s="969"/>
      <c r="DR30" s="969"/>
      <c r="DS30" s="969"/>
      <c r="DT30" s="969"/>
      <c r="DU30" s="971"/>
      <c r="DV30" s="972"/>
      <c r="DW30" s="969"/>
      <c r="DX30" s="969"/>
      <c r="DY30" s="969"/>
      <c r="DZ30" s="969"/>
      <c r="EA30" s="971"/>
      <c r="EB30" s="972"/>
      <c r="EC30" s="969"/>
      <c r="ED30" s="969"/>
      <c r="EE30" s="969"/>
      <c r="EF30" s="969"/>
      <c r="EG30" s="971"/>
      <c r="EH30" s="972"/>
      <c r="EI30" s="969"/>
      <c r="EJ30" s="969"/>
      <c r="EK30" s="969"/>
      <c r="EL30" s="969"/>
      <c r="EM30" s="971"/>
      <c r="EN30" s="972"/>
      <c r="EO30" s="969"/>
      <c r="EP30" s="969"/>
      <c r="EQ30" s="969"/>
      <c r="ER30" s="969"/>
      <c r="ES30" s="971"/>
      <c r="ET30" s="972"/>
      <c r="EU30" s="969"/>
      <c r="EV30" s="969"/>
      <c r="EW30" s="969"/>
      <c r="EX30" s="969"/>
      <c r="EY30" s="971"/>
      <c r="EZ30" s="972"/>
      <c r="FA30" s="969"/>
      <c r="FB30" s="969"/>
      <c r="FC30" s="969"/>
      <c r="FD30" s="969"/>
      <c r="FE30" s="969"/>
      <c r="FF30" s="974"/>
      <c r="FG30" s="972"/>
      <c r="FH30" s="969"/>
      <c r="FI30" s="969"/>
      <c r="FJ30" s="969"/>
      <c r="FK30" s="969"/>
      <c r="FL30" s="969"/>
      <c r="FM30" s="974"/>
      <c r="FN30" s="972"/>
      <c r="FO30" s="969"/>
      <c r="FP30" s="969"/>
      <c r="FQ30" s="969"/>
      <c r="FR30" s="969"/>
      <c r="FS30" s="971"/>
      <c r="FT30" s="972"/>
      <c r="FU30" s="969"/>
      <c r="FV30" s="969"/>
      <c r="FW30" s="969"/>
      <c r="FX30" s="969"/>
      <c r="FY30" s="971"/>
      <c r="FZ30" s="972"/>
      <c r="GA30" s="969"/>
      <c r="GB30" s="969"/>
      <c r="GC30" s="969"/>
      <c r="GD30" s="969"/>
      <c r="GE30" s="971"/>
      <c r="GF30" s="972"/>
      <c r="GG30" s="969"/>
      <c r="GH30" s="969"/>
      <c r="GI30" s="969"/>
      <c r="GJ30" s="969"/>
      <c r="GK30" s="971"/>
      <c r="GL30" s="972"/>
      <c r="GM30" s="969"/>
      <c r="GN30" s="969"/>
      <c r="GO30" s="969"/>
      <c r="GP30" s="969"/>
      <c r="GQ30" s="971"/>
      <c r="GR30" s="972"/>
      <c r="GS30" s="969"/>
      <c r="GT30" s="969"/>
      <c r="GU30" s="969"/>
      <c r="GV30" s="969"/>
      <c r="GW30" s="971"/>
      <c r="GX30" s="975"/>
      <c r="GY30" s="976"/>
      <c r="GZ30" s="976"/>
      <c r="HA30" s="976"/>
      <c r="HB30" s="976"/>
      <c r="HC30" s="978"/>
    </row>
    <row r="31" customFormat="false" ht="9.75" hidden="false" customHeight="true" outlineLevel="0" collapsed="false">
      <c r="A31" s="965"/>
      <c r="B31" s="979"/>
      <c r="C31" s="983"/>
      <c r="D31" s="968"/>
      <c r="E31" s="969"/>
      <c r="F31" s="969"/>
      <c r="G31" s="969"/>
      <c r="H31" s="969"/>
      <c r="I31" s="971"/>
      <c r="J31" s="972"/>
      <c r="K31" s="969"/>
      <c r="L31" s="969"/>
      <c r="M31" s="969"/>
      <c r="N31" s="969"/>
      <c r="O31" s="971"/>
      <c r="P31" s="972"/>
      <c r="Q31" s="969"/>
      <c r="R31" s="969"/>
      <c r="S31" s="969"/>
      <c r="T31" s="969"/>
      <c r="U31" s="971"/>
      <c r="V31" s="972"/>
      <c r="W31" s="969"/>
      <c r="X31" s="969"/>
      <c r="Y31" s="969"/>
      <c r="Z31" s="969"/>
      <c r="AA31" s="971"/>
      <c r="AB31" s="972"/>
      <c r="AC31" s="969"/>
      <c r="AD31" s="969"/>
      <c r="AE31" s="969"/>
      <c r="AF31" s="969"/>
      <c r="AG31" s="971"/>
      <c r="AH31" s="972"/>
      <c r="AI31" s="969"/>
      <c r="AJ31" s="969"/>
      <c r="AK31" s="969"/>
      <c r="AL31" s="969"/>
      <c r="AM31" s="971"/>
      <c r="AN31" s="972"/>
      <c r="AO31" s="969"/>
      <c r="AP31" s="969"/>
      <c r="AQ31" s="969"/>
      <c r="AR31" s="969"/>
      <c r="AS31" s="971"/>
      <c r="AT31" s="972"/>
      <c r="AU31" s="969"/>
      <c r="AV31" s="969"/>
      <c r="AW31" s="969"/>
      <c r="AX31" s="969"/>
      <c r="AY31" s="971"/>
      <c r="AZ31" s="972"/>
      <c r="BA31" s="969"/>
      <c r="BB31" s="969"/>
      <c r="BC31" s="969"/>
      <c r="BD31" s="969"/>
      <c r="BE31" s="971"/>
      <c r="BF31" s="972"/>
      <c r="BG31" s="969"/>
      <c r="BH31" s="969"/>
      <c r="BI31" s="969"/>
      <c r="BJ31" s="969"/>
      <c r="BK31" s="971"/>
      <c r="BL31" s="972"/>
      <c r="BM31" s="969"/>
      <c r="BN31" s="969"/>
      <c r="BO31" s="969"/>
      <c r="BP31" s="969"/>
      <c r="BQ31" s="971"/>
      <c r="BR31" s="972"/>
      <c r="BS31" s="969"/>
      <c r="BT31" s="969"/>
      <c r="BU31" s="969"/>
      <c r="BV31" s="969"/>
      <c r="BW31" s="971"/>
      <c r="BX31" s="972"/>
      <c r="BY31" s="969"/>
      <c r="BZ31" s="969"/>
      <c r="CA31" s="969"/>
      <c r="CB31" s="969"/>
      <c r="CC31" s="971"/>
      <c r="CD31" s="972"/>
      <c r="CE31" s="969"/>
      <c r="CF31" s="969"/>
      <c r="CG31" s="969"/>
      <c r="CH31" s="969"/>
      <c r="CI31" s="969"/>
      <c r="CJ31" s="974"/>
      <c r="CK31" s="972"/>
      <c r="CL31" s="969"/>
      <c r="CM31" s="969"/>
      <c r="CN31" s="969"/>
      <c r="CO31" s="969"/>
      <c r="CP31" s="969"/>
      <c r="CQ31" s="974"/>
      <c r="CR31" s="972"/>
      <c r="CS31" s="969"/>
      <c r="CT31" s="969"/>
      <c r="CU31" s="969"/>
      <c r="CV31" s="969"/>
      <c r="CW31" s="971"/>
      <c r="CX31" s="972"/>
      <c r="CY31" s="969"/>
      <c r="CZ31" s="969"/>
      <c r="DA31" s="969"/>
      <c r="DB31" s="969"/>
      <c r="DC31" s="971"/>
      <c r="DD31" s="972"/>
      <c r="DE31" s="969"/>
      <c r="DF31" s="969"/>
      <c r="DG31" s="969"/>
      <c r="DH31" s="969"/>
      <c r="DI31" s="971"/>
      <c r="DJ31" s="972"/>
      <c r="DK31" s="969"/>
      <c r="DL31" s="969"/>
      <c r="DM31" s="969"/>
      <c r="DN31" s="969"/>
      <c r="DO31" s="971"/>
      <c r="DP31" s="972"/>
      <c r="DQ31" s="969"/>
      <c r="DR31" s="969"/>
      <c r="DS31" s="969"/>
      <c r="DT31" s="969"/>
      <c r="DU31" s="971"/>
      <c r="DV31" s="972"/>
      <c r="DW31" s="969"/>
      <c r="DX31" s="969"/>
      <c r="DY31" s="969"/>
      <c r="DZ31" s="969"/>
      <c r="EA31" s="971"/>
      <c r="EB31" s="972"/>
      <c r="EC31" s="969"/>
      <c r="ED31" s="969"/>
      <c r="EE31" s="969"/>
      <c r="EF31" s="969"/>
      <c r="EG31" s="971"/>
      <c r="EH31" s="972"/>
      <c r="EI31" s="969"/>
      <c r="EJ31" s="969"/>
      <c r="EK31" s="969"/>
      <c r="EL31" s="969"/>
      <c r="EM31" s="971"/>
      <c r="EN31" s="972"/>
      <c r="EO31" s="969"/>
      <c r="EP31" s="969"/>
      <c r="EQ31" s="969"/>
      <c r="ER31" s="969"/>
      <c r="ES31" s="971"/>
      <c r="ET31" s="972"/>
      <c r="EU31" s="969"/>
      <c r="EV31" s="969"/>
      <c r="EW31" s="969"/>
      <c r="EX31" s="969"/>
      <c r="EY31" s="971"/>
      <c r="EZ31" s="972"/>
      <c r="FA31" s="969"/>
      <c r="FB31" s="969"/>
      <c r="FC31" s="969"/>
      <c r="FD31" s="969"/>
      <c r="FE31" s="969"/>
      <c r="FF31" s="974"/>
      <c r="FG31" s="972"/>
      <c r="FH31" s="969"/>
      <c r="FI31" s="969"/>
      <c r="FJ31" s="969"/>
      <c r="FK31" s="969"/>
      <c r="FL31" s="969"/>
      <c r="FM31" s="974"/>
      <c r="FN31" s="972"/>
      <c r="FO31" s="969"/>
      <c r="FP31" s="969"/>
      <c r="FQ31" s="969"/>
      <c r="FR31" s="969"/>
      <c r="FS31" s="971"/>
      <c r="FT31" s="972"/>
      <c r="FU31" s="969"/>
      <c r="FV31" s="969"/>
      <c r="FW31" s="969"/>
      <c r="FX31" s="969"/>
      <c r="FY31" s="971"/>
      <c r="FZ31" s="972"/>
      <c r="GA31" s="969"/>
      <c r="GB31" s="969"/>
      <c r="GC31" s="969"/>
      <c r="GD31" s="969"/>
      <c r="GE31" s="971"/>
      <c r="GF31" s="972"/>
      <c r="GG31" s="969"/>
      <c r="GH31" s="969"/>
      <c r="GI31" s="969"/>
      <c r="GJ31" s="969"/>
      <c r="GK31" s="971"/>
      <c r="GL31" s="972"/>
      <c r="GM31" s="969"/>
      <c r="GN31" s="969"/>
      <c r="GO31" s="969"/>
      <c r="GP31" s="969"/>
      <c r="GQ31" s="971"/>
      <c r="GR31" s="972"/>
      <c r="GS31" s="969"/>
      <c r="GT31" s="969"/>
      <c r="GU31" s="969"/>
      <c r="GV31" s="969"/>
      <c r="GW31" s="971"/>
      <c r="GX31" s="975"/>
      <c r="GY31" s="976"/>
      <c r="GZ31" s="976"/>
      <c r="HA31" s="976"/>
      <c r="HB31" s="976"/>
      <c r="HC31" s="978"/>
    </row>
    <row r="32" customFormat="false" ht="15.75" hidden="false" customHeight="false" outlineLevel="0" collapsed="false">
      <c r="A32" s="965"/>
      <c r="B32" s="981" t="s">
        <v>222</v>
      </c>
      <c r="C32" s="982" t="s">
        <v>572</v>
      </c>
      <c r="D32" s="968"/>
      <c r="E32" s="969"/>
      <c r="F32" s="969"/>
      <c r="G32" s="969"/>
      <c r="H32" s="969"/>
      <c r="I32" s="971"/>
      <c r="J32" s="972"/>
      <c r="K32" s="969"/>
      <c r="L32" s="969"/>
      <c r="M32" s="969"/>
      <c r="N32" s="969"/>
      <c r="O32" s="971"/>
      <c r="P32" s="972"/>
      <c r="Q32" s="969"/>
      <c r="R32" s="969"/>
      <c r="S32" s="969"/>
      <c r="T32" s="969"/>
      <c r="U32" s="971"/>
      <c r="V32" s="972"/>
      <c r="W32" s="969"/>
      <c r="X32" s="969"/>
      <c r="Y32" s="969"/>
      <c r="Z32" s="969"/>
      <c r="AA32" s="971"/>
      <c r="AB32" s="972"/>
      <c r="AC32" s="969"/>
      <c r="AD32" s="969"/>
      <c r="AE32" s="969"/>
      <c r="AF32" s="969"/>
      <c r="AG32" s="971"/>
      <c r="AH32" s="972"/>
      <c r="AI32" s="969"/>
      <c r="AJ32" s="969"/>
      <c r="AK32" s="969"/>
      <c r="AL32" s="969"/>
      <c r="AM32" s="971"/>
      <c r="AN32" s="972"/>
      <c r="AO32" s="969"/>
      <c r="AP32" s="969"/>
      <c r="AQ32" s="969"/>
      <c r="AR32" s="969"/>
      <c r="AS32" s="971"/>
      <c r="AT32" s="972"/>
      <c r="AU32" s="969"/>
      <c r="AV32" s="969"/>
      <c r="AW32" s="969"/>
      <c r="AX32" s="969"/>
      <c r="AY32" s="971"/>
      <c r="AZ32" s="972"/>
      <c r="BA32" s="969"/>
      <c r="BB32" s="969"/>
      <c r="BC32" s="969"/>
      <c r="BD32" s="969"/>
      <c r="BE32" s="971"/>
      <c r="BF32" s="972"/>
      <c r="BG32" s="969"/>
      <c r="BH32" s="969"/>
      <c r="BI32" s="969"/>
      <c r="BJ32" s="969"/>
      <c r="BK32" s="971"/>
      <c r="BL32" s="972"/>
      <c r="BM32" s="969"/>
      <c r="BN32" s="969"/>
      <c r="BO32" s="969"/>
      <c r="BP32" s="969"/>
      <c r="BQ32" s="971"/>
      <c r="BR32" s="972"/>
      <c r="BS32" s="969"/>
      <c r="BT32" s="969"/>
      <c r="BU32" s="969"/>
      <c r="BV32" s="969"/>
      <c r="BW32" s="971"/>
      <c r="BX32" s="972"/>
      <c r="BY32" s="969"/>
      <c r="BZ32" s="969"/>
      <c r="CA32" s="969"/>
      <c r="CB32" s="969"/>
      <c r="CC32" s="971"/>
      <c r="CD32" s="972"/>
      <c r="CE32" s="969"/>
      <c r="CF32" s="969"/>
      <c r="CG32" s="969"/>
      <c r="CH32" s="969"/>
      <c r="CI32" s="969"/>
      <c r="CJ32" s="974"/>
      <c r="CK32" s="972"/>
      <c r="CL32" s="969"/>
      <c r="CM32" s="969"/>
      <c r="CN32" s="969"/>
      <c r="CO32" s="969"/>
      <c r="CP32" s="969"/>
      <c r="CQ32" s="974"/>
      <c r="CR32" s="972"/>
      <c r="CS32" s="969"/>
      <c r="CT32" s="969"/>
      <c r="CU32" s="969"/>
      <c r="CV32" s="969"/>
      <c r="CW32" s="971"/>
      <c r="CX32" s="972"/>
      <c r="CY32" s="969"/>
      <c r="CZ32" s="969"/>
      <c r="DA32" s="969"/>
      <c r="DB32" s="969"/>
      <c r="DC32" s="971"/>
      <c r="DD32" s="972"/>
      <c r="DE32" s="969"/>
      <c r="DF32" s="969"/>
      <c r="DG32" s="969"/>
      <c r="DH32" s="969"/>
      <c r="DI32" s="971"/>
      <c r="DJ32" s="972"/>
      <c r="DK32" s="969"/>
      <c r="DL32" s="969"/>
      <c r="DM32" s="969"/>
      <c r="DN32" s="969"/>
      <c r="DO32" s="971"/>
      <c r="DP32" s="972"/>
      <c r="DQ32" s="969"/>
      <c r="DR32" s="969"/>
      <c r="DS32" s="969"/>
      <c r="DT32" s="969"/>
      <c r="DU32" s="971"/>
      <c r="DV32" s="972"/>
      <c r="DW32" s="969"/>
      <c r="DX32" s="969"/>
      <c r="DY32" s="969"/>
      <c r="DZ32" s="969"/>
      <c r="EA32" s="971"/>
      <c r="EB32" s="972"/>
      <c r="EC32" s="969"/>
      <c r="ED32" s="969"/>
      <c r="EE32" s="969"/>
      <c r="EF32" s="969"/>
      <c r="EG32" s="971"/>
      <c r="EH32" s="972"/>
      <c r="EI32" s="969"/>
      <c r="EJ32" s="969"/>
      <c r="EK32" s="969"/>
      <c r="EL32" s="969"/>
      <c r="EM32" s="971"/>
      <c r="EN32" s="972"/>
      <c r="EO32" s="969"/>
      <c r="EP32" s="969"/>
      <c r="EQ32" s="969"/>
      <c r="ER32" s="969"/>
      <c r="ES32" s="971"/>
      <c r="ET32" s="972"/>
      <c r="EU32" s="969"/>
      <c r="EV32" s="969"/>
      <c r="EW32" s="969"/>
      <c r="EX32" s="969"/>
      <c r="EY32" s="971"/>
      <c r="EZ32" s="972"/>
      <c r="FA32" s="969"/>
      <c r="FB32" s="969"/>
      <c r="FC32" s="969"/>
      <c r="FD32" s="969"/>
      <c r="FE32" s="969"/>
      <c r="FF32" s="974"/>
      <c r="FG32" s="972"/>
      <c r="FH32" s="969"/>
      <c r="FI32" s="969"/>
      <c r="FJ32" s="969"/>
      <c r="FK32" s="969"/>
      <c r="FL32" s="969"/>
      <c r="FM32" s="974"/>
      <c r="FN32" s="972"/>
      <c r="FO32" s="969"/>
      <c r="FP32" s="969"/>
      <c r="FQ32" s="969"/>
      <c r="FR32" s="969"/>
      <c r="FS32" s="971"/>
      <c r="FT32" s="972"/>
      <c r="FU32" s="969"/>
      <c r="FV32" s="969"/>
      <c r="FW32" s="969"/>
      <c r="FX32" s="969"/>
      <c r="FY32" s="971"/>
      <c r="FZ32" s="972"/>
      <c r="GA32" s="969"/>
      <c r="GB32" s="969"/>
      <c r="GC32" s="969"/>
      <c r="GD32" s="969"/>
      <c r="GE32" s="971"/>
      <c r="GF32" s="972"/>
      <c r="GG32" s="969"/>
      <c r="GH32" s="969"/>
      <c r="GI32" s="969"/>
      <c r="GJ32" s="969"/>
      <c r="GK32" s="971"/>
      <c r="GL32" s="972"/>
      <c r="GM32" s="969"/>
      <c r="GN32" s="969"/>
      <c r="GO32" s="969"/>
      <c r="GP32" s="969"/>
      <c r="GQ32" s="971"/>
      <c r="GR32" s="972"/>
      <c r="GS32" s="969"/>
      <c r="GT32" s="969"/>
      <c r="GU32" s="969"/>
      <c r="GV32" s="969"/>
      <c r="GW32" s="971"/>
      <c r="GX32" s="975"/>
      <c r="GY32" s="976"/>
      <c r="GZ32" s="976"/>
      <c r="HA32" s="976"/>
      <c r="HB32" s="976"/>
      <c r="HC32" s="978"/>
    </row>
    <row r="33" customFormat="false" ht="9.75" hidden="false" customHeight="true" outlineLevel="0" collapsed="false">
      <c r="A33" s="965"/>
      <c r="B33" s="979"/>
      <c r="C33" s="983"/>
      <c r="D33" s="968"/>
      <c r="E33" s="969"/>
      <c r="F33" s="969"/>
      <c r="G33" s="969"/>
      <c r="H33" s="969"/>
      <c r="I33" s="971"/>
      <c r="J33" s="972"/>
      <c r="K33" s="969"/>
      <c r="L33" s="969"/>
      <c r="M33" s="969"/>
      <c r="N33" s="969"/>
      <c r="O33" s="971"/>
      <c r="P33" s="972"/>
      <c r="Q33" s="969"/>
      <c r="R33" s="969"/>
      <c r="S33" s="969"/>
      <c r="T33" s="969"/>
      <c r="U33" s="971"/>
      <c r="V33" s="972"/>
      <c r="W33" s="969"/>
      <c r="X33" s="969"/>
      <c r="Y33" s="969"/>
      <c r="Z33" s="969"/>
      <c r="AA33" s="971"/>
      <c r="AB33" s="972"/>
      <c r="AC33" s="969"/>
      <c r="AD33" s="969"/>
      <c r="AE33" s="969"/>
      <c r="AF33" s="969"/>
      <c r="AG33" s="971"/>
      <c r="AH33" s="972"/>
      <c r="AI33" s="969"/>
      <c r="AJ33" s="969"/>
      <c r="AK33" s="969"/>
      <c r="AL33" s="969"/>
      <c r="AM33" s="971"/>
      <c r="AN33" s="972"/>
      <c r="AO33" s="969"/>
      <c r="AP33" s="969"/>
      <c r="AQ33" s="969"/>
      <c r="AR33" s="969"/>
      <c r="AS33" s="971"/>
      <c r="AT33" s="972"/>
      <c r="AU33" s="969"/>
      <c r="AV33" s="969"/>
      <c r="AW33" s="969"/>
      <c r="AX33" s="969"/>
      <c r="AY33" s="971"/>
      <c r="AZ33" s="972"/>
      <c r="BA33" s="969"/>
      <c r="BB33" s="969"/>
      <c r="BC33" s="969"/>
      <c r="BD33" s="969"/>
      <c r="BE33" s="971"/>
      <c r="BF33" s="972"/>
      <c r="BG33" s="969"/>
      <c r="BH33" s="969"/>
      <c r="BI33" s="969"/>
      <c r="BJ33" s="969"/>
      <c r="BK33" s="971"/>
      <c r="BL33" s="972"/>
      <c r="BM33" s="969"/>
      <c r="BN33" s="969"/>
      <c r="BO33" s="969"/>
      <c r="BP33" s="969"/>
      <c r="BQ33" s="971"/>
      <c r="BR33" s="972"/>
      <c r="BS33" s="969"/>
      <c r="BT33" s="969"/>
      <c r="BU33" s="969"/>
      <c r="BV33" s="969"/>
      <c r="BW33" s="971"/>
      <c r="BX33" s="972"/>
      <c r="BY33" s="969"/>
      <c r="BZ33" s="969"/>
      <c r="CA33" s="969"/>
      <c r="CB33" s="969"/>
      <c r="CC33" s="971"/>
      <c r="CD33" s="972"/>
      <c r="CE33" s="969"/>
      <c r="CF33" s="969"/>
      <c r="CG33" s="969"/>
      <c r="CH33" s="969"/>
      <c r="CI33" s="969"/>
      <c r="CJ33" s="974"/>
      <c r="CK33" s="972"/>
      <c r="CL33" s="969"/>
      <c r="CM33" s="969"/>
      <c r="CN33" s="969"/>
      <c r="CO33" s="969"/>
      <c r="CP33" s="969"/>
      <c r="CQ33" s="974"/>
      <c r="CR33" s="972"/>
      <c r="CS33" s="969"/>
      <c r="CT33" s="969"/>
      <c r="CU33" s="969"/>
      <c r="CV33" s="969"/>
      <c r="CW33" s="971"/>
      <c r="CX33" s="972"/>
      <c r="CY33" s="969"/>
      <c r="CZ33" s="969"/>
      <c r="DA33" s="969"/>
      <c r="DB33" s="969"/>
      <c r="DC33" s="971"/>
      <c r="DD33" s="972"/>
      <c r="DE33" s="969"/>
      <c r="DF33" s="969"/>
      <c r="DG33" s="969"/>
      <c r="DH33" s="969"/>
      <c r="DI33" s="971"/>
      <c r="DJ33" s="972"/>
      <c r="DK33" s="969"/>
      <c r="DL33" s="969"/>
      <c r="DM33" s="969"/>
      <c r="DN33" s="969"/>
      <c r="DO33" s="971"/>
      <c r="DP33" s="972"/>
      <c r="DQ33" s="969"/>
      <c r="DR33" s="969"/>
      <c r="DS33" s="969"/>
      <c r="DT33" s="969"/>
      <c r="DU33" s="971"/>
      <c r="DV33" s="972"/>
      <c r="DW33" s="969"/>
      <c r="DX33" s="969"/>
      <c r="DY33" s="969"/>
      <c r="DZ33" s="969"/>
      <c r="EA33" s="971"/>
      <c r="EB33" s="972"/>
      <c r="EC33" s="969"/>
      <c r="ED33" s="969"/>
      <c r="EE33" s="969"/>
      <c r="EF33" s="969"/>
      <c r="EG33" s="971"/>
      <c r="EH33" s="972"/>
      <c r="EI33" s="969"/>
      <c r="EJ33" s="969"/>
      <c r="EK33" s="969"/>
      <c r="EL33" s="969"/>
      <c r="EM33" s="971"/>
      <c r="EN33" s="972"/>
      <c r="EO33" s="969"/>
      <c r="EP33" s="969"/>
      <c r="EQ33" s="969"/>
      <c r="ER33" s="969"/>
      <c r="ES33" s="971"/>
      <c r="ET33" s="972"/>
      <c r="EU33" s="969"/>
      <c r="EV33" s="969"/>
      <c r="EW33" s="969"/>
      <c r="EX33" s="969"/>
      <c r="EY33" s="971"/>
      <c r="EZ33" s="972"/>
      <c r="FA33" s="969"/>
      <c r="FB33" s="969"/>
      <c r="FC33" s="969"/>
      <c r="FD33" s="969"/>
      <c r="FE33" s="969"/>
      <c r="FF33" s="974"/>
      <c r="FG33" s="972"/>
      <c r="FH33" s="969"/>
      <c r="FI33" s="969"/>
      <c r="FJ33" s="969"/>
      <c r="FK33" s="969"/>
      <c r="FL33" s="969"/>
      <c r="FM33" s="974"/>
      <c r="FN33" s="972"/>
      <c r="FO33" s="969"/>
      <c r="FP33" s="969"/>
      <c r="FQ33" s="969"/>
      <c r="FR33" s="969"/>
      <c r="FS33" s="971"/>
      <c r="FT33" s="972"/>
      <c r="FU33" s="969"/>
      <c r="FV33" s="969"/>
      <c r="FW33" s="969"/>
      <c r="FX33" s="969"/>
      <c r="FY33" s="971"/>
      <c r="FZ33" s="972"/>
      <c r="GA33" s="969"/>
      <c r="GB33" s="969"/>
      <c r="GC33" s="969"/>
      <c r="GD33" s="969"/>
      <c r="GE33" s="971"/>
      <c r="GF33" s="972"/>
      <c r="GG33" s="969"/>
      <c r="GH33" s="969"/>
      <c r="GI33" s="969"/>
      <c r="GJ33" s="969"/>
      <c r="GK33" s="971"/>
      <c r="GL33" s="972"/>
      <c r="GM33" s="969"/>
      <c r="GN33" s="969"/>
      <c r="GO33" s="969"/>
      <c r="GP33" s="969"/>
      <c r="GQ33" s="971"/>
      <c r="GR33" s="972"/>
      <c r="GS33" s="969"/>
      <c r="GT33" s="969"/>
      <c r="GU33" s="969"/>
      <c r="GV33" s="969"/>
      <c r="GW33" s="971"/>
      <c r="GX33" s="975"/>
      <c r="GY33" s="976"/>
      <c r="GZ33" s="976"/>
      <c r="HA33" s="976"/>
      <c r="HB33" s="976"/>
      <c r="HC33" s="978"/>
    </row>
    <row r="34" customFormat="false" ht="15.75" hidden="false" customHeight="false" outlineLevel="0" collapsed="false">
      <c r="A34" s="965"/>
      <c r="B34" s="984" t="s">
        <v>225</v>
      </c>
      <c r="C34" s="985" t="s">
        <v>573</v>
      </c>
      <c r="D34" s="968"/>
      <c r="E34" s="969"/>
      <c r="F34" s="969"/>
      <c r="G34" s="969"/>
      <c r="H34" s="969"/>
      <c r="I34" s="971"/>
      <c r="J34" s="972"/>
      <c r="K34" s="969"/>
      <c r="L34" s="969"/>
      <c r="M34" s="969"/>
      <c r="N34" s="969"/>
      <c r="O34" s="971"/>
      <c r="P34" s="972"/>
      <c r="Q34" s="969"/>
      <c r="R34" s="969"/>
      <c r="S34" s="969"/>
      <c r="T34" s="969"/>
      <c r="U34" s="971"/>
      <c r="V34" s="972"/>
      <c r="W34" s="969"/>
      <c r="X34" s="969"/>
      <c r="Y34" s="969"/>
      <c r="Z34" s="969"/>
      <c r="AA34" s="971"/>
      <c r="AB34" s="972"/>
      <c r="AC34" s="969"/>
      <c r="AD34" s="969"/>
      <c r="AE34" s="969"/>
      <c r="AF34" s="969"/>
      <c r="AG34" s="971"/>
      <c r="AH34" s="972"/>
      <c r="AI34" s="969"/>
      <c r="AJ34" s="969"/>
      <c r="AK34" s="969"/>
      <c r="AL34" s="969"/>
      <c r="AM34" s="971"/>
      <c r="AN34" s="972"/>
      <c r="AO34" s="969"/>
      <c r="AP34" s="969"/>
      <c r="AQ34" s="969"/>
      <c r="AR34" s="969"/>
      <c r="AS34" s="971"/>
      <c r="AT34" s="972"/>
      <c r="AU34" s="969"/>
      <c r="AV34" s="969"/>
      <c r="AW34" s="969"/>
      <c r="AX34" s="969"/>
      <c r="AY34" s="971"/>
      <c r="AZ34" s="972"/>
      <c r="BA34" s="969"/>
      <c r="BB34" s="969"/>
      <c r="BC34" s="969"/>
      <c r="BD34" s="969"/>
      <c r="BE34" s="971"/>
      <c r="BF34" s="972"/>
      <c r="BG34" s="969"/>
      <c r="BH34" s="969"/>
      <c r="BI34" s="969"/>
      <c r="BJ34" s="969"/>
      <c r="BK34" s="971"/>
      <c r="BL34" s="972"/>
      <c r="BM34" s="969"/>
      <c r="BN34" s="969"/>
      <c r="BO34" s="969"/>
      <c r="BP34" s="969"/>
      <c r="BQ34" s="971"/>
      <c r="BR34" s="972"/>
      <c r="BS34" s="969"/>
      <c r="BT34" s="969"/>
      <c r="BU34" s="969"/>
      <c r="BV34" s="969"/>
      <c r="BW34" s="971"/>
      <c r="BX34" s="972"/>
      <c r="BY34" s="969"/>
      <c r="BZ34" s="969"/>
      <c r="CA34" s="969"/>
      <c r="CB34" s="969"/>
      <c r="CC34" s="971"/>
      <c r="CD34" s="972"/>
      <c r="CE34" s="969"/>
      <c r="CF34" s="969"/>
      <c r="CG34" s="969"/>
      <c r="CH34" s="969"/>
      <c r="CI34" s="969"/>
      <c r="CJ34" s="974"/>
      <c r="CK34" s="972"/>
      <c r="CL34" s="969"/>
      <c r="CM34" s="969"/>
      <c r="CN34" s="969"/>
      <c r="CO34" s="969"/>
      <c r="CP34" s="969"/>
      <c r="CQ34" s="974"/>
      <c r="CR34" s="972"/>
      <c r="CS34" s="969"/>
      <c r="CT34" s="969"/>
      <c r="CU34" s="969"/>
      <c r="CV34" s="969"/>
      <c r="CW34" s="971"/>
      <c r="CX34" s="972"/>
      <c r="CY34" s="969"/>
      <c r="CZ34" s="969"/>
      <c r="DA34" s="969"/>
      <c r="DB34" s="969"/>
      <c r="DC34" s="971"/>
      <c r="DD34" s="972"/>
      <c r="DE34" s="969"/>
      <c r="DF34" s="969"/>
      <c r="DG34" s="969"/>
      <c r="DH34" s="969"/>
      <c r="DI34" s="971"/>
      <c r="DJ34" s="972"/>
      <c r="DK34" s="969"/>
      <c r="DL34" s="969"/>
      <c r="DM34" s="969"/>
      <c r="DN34" s="969"/>
      <c r="DO34" s="971"/>
      <c r="DP34" s="972"/>
      <c r="DQ34" s="969"/>
      <c r="DR34" s="969"/>
      <c r="DS34" s="969"/>
      <c r="DT34" s="969"/>
      <c r="DU34" s="971"/>
      <c r="DV34" s="972"/>
      <c r="DW34" s="969"/>
      <c r="DX34" s="969"/>
      <c r="DY34" s="969"/>
      <c r="DZ34" s="969"/>
      <c r="EA34" s="971"/>
      <c r="EB34" s="972"/>
      <c r="EC34" s="969"/>
      <c r="ED34" s="969"/>
      <c r="EE34" s="969"/>
      <c r="EF34" s="969"/>
      <c r="EG34" s="971"/>
      <c r="EH34" s="972"/>
      <c r="EI34" s="969"/>
      <c r="EJ34" s="969"/>
      <c r="EK34" s="969"/>
      <c r="EL34" s="969"/>
      <c r="EM34" s="971"/>
      <c r="EN34" s="972"/>
      <c r="EO34" s="969"/>
      <c r="EP34" s="969"/>
      <c r="EQ34" s="969"/>
      <c r="ER34" s="969"/>
      <c r="ES34" s="971"/>
      <c r="ET34" s="972"/>
      <c r="EU34" s="969"/>
      <c r="EV34" s="969"/>
      <c r="EW34" s="969"/>
      <c r="EX34" s="969"/>
      <c r="EY34" s="971"/>
      <c r="EZ34" s="972"/>
      <c r="FA34" s="969"/>
      <c r="FB34" s="969"/>
      <c r="FC34" s="969"/>
      <c r="FD34" s="969"/>
      <c r="FE34" s="969"/>
      <c r="FF34" s="974"/>
      <c r="FG34" s="972"/>
      <c r="FH34" s="969"/>
      <c r="FI34" s="969"/>
      <c r="FJ34" s="969"/>
      <c r="FK34" s="969"/>
      <c r="FL34" s="969"/>
      <c r="FM34" s="974"/>
      <c r="FN34" s="972"/>
      <c r="FO34" s="969"/>
      <c r="FP34" s="969"/>
      <c r="FQ34" s="969"/>
      <c r="FR34" s="969"/>
      <c r="FS34" s="971"/>
      <c r="FT34" s="972"/>
      <c r="FU34" s="969"/>
      <c r="FV34" s="969"/>
      <c r="FW34" s="969"/>
      <c r="FX34" s="969"/>
      <c r="FY34" s="971"/>
      <c r="FZ34" s="972"/>
      <c r="GA34" s="969"/>
      <c r="GB34" s="969"/>
      <c r="GC34" s="969"/>
      <c r="GD34" s="969"/>
      <c r="GE34" s="971"/>
      <c r="GF34" s="972"/>
      <c r="GG34" s="969"/>
      <c r="GH34" s="969"/>
      <c r="GI34" s="969"/>
      <c r="GJ34" s="969"/>
      <c r="GK34" s="971"/>
      <c r="GL34" s="972"/>
      <c r="GM34" s="969"/>
      <c r="GN34" s="969"/>
      <c r="GO34" s="969"/>
      <c r="GP34" s="969"/>
      <c r="GQ34" s="971"/>
      <c r="GR34" s="972"/>
      <c r="GS34" s="969"/>
      <c r="GT34" s="969"/>
      <c r="GU34" s="969"/>
      <c r="GV34" s="969"/>
      <c r="GW34" s="971"/>
      <c r="GX34" s="975"/>
      <c r="GY34" s="976"/>
      <c r="GZ34" s="976"/>
      <c r="HA34" s="976"/>
      <c r="HB34" s="976"/>
      <c r="HC34" s="978"/>
    </row>
    <row r="35" customFormat="false" ht="15.75" hidden="false" customHeight="true" outlineLevel="0" collapsed="false">
      <c r="A35" s="965" t="s">
        <v>574</v>
      </c>
      <c r="B35" s="966" t="s">
        <v>218</v>
      </c>
      <c r="C35" s="967" t="s">
        <v>575</v>
      </c>
      <c r="D35" s="968"/>
      <c r="E35" s="969"/>
      <c r="F35" s="970"/>
      <c r="G35" s="969"/>
      <c r="H35" s="970"/>
      <c r="I35" s="971"/>
      <c r="J35" s="972"/>
      <c r="K35" s="969"/>
      <c r="L35" s="970"/>
      <c r="M35" s="969"/>
      <c r="N35" s="970"/>
      <c r="O35" s="971"/>
      <c r="P35" s="972"/>
      <c r="Q35" s="969"/>
      <c r="R35" s="970"/>
      <c r="S35" s="969"/>
      <c r="T35" s="970"/>
      <c r="U35" s="971"/>
      <c r="V35" s="972" t="n">
        <v>4</v>
      </c>
      <c r="W35" s="969" t="n">
        <v>4</v>
      </c>
      <c r="X35" s="970"/>
      <c r="Y35" s="969"/>
      <c r="Z35" s="970"/>
      <c r="AA35" s="971"/>
      <c r="AB35" s="972" t="n">
        <v>4</v>
      </c>
      <c r="AC35" s="969"/>
      <c r="AD35" s="970"/>
      <c r="AE35" s="969"/>
      <c r="AF35" s="970"/>
      <c r="AG35" s="971"/>
      <c r="AH35" s="972"/>
      <c r="AI35" s="969"/>
      <c r="AJ35" s="970"/>
      <c r="AK35" s="969"/>
      <c r="AL35" s="970"/>
      <c r="AM35" s="971"/>
      <c r="AN35" s="972" t="n">
        <v>4</v>
      </c>
      <c r="AO35" s="969" t="n">
        <v>4</v>
      </c>
      <c r="AP35" s="970"/>
      <c r="AQ35" s="969"/>
      <c r="AR35" s="970"/>
      <c r="AS35" s="971"/>
      <c r="AT35" s="972"/>
      <c r="AU35" s="969"/>
      <c r="AV35" s="970"/>
      <c r="AW35" s="969"/>
      <c r="AX35" s="970"/>
      <c r="AY35" s="971"/>
      <c r="AZ35" s="972" t="n">
        <v>3</v>
      </c>
      <c r="BA35" s="969" t="n">
        <v>3</v>
      </c>
      <c r="BB35" s="970" t="n">
        <v>3</v>
      </c>
      <c r="BC35" s="969" t="n">
        <v>3</v>
      </c>
      <c r="BD35" s="970"/>
      <c r="BE35" s="971"/>
      <c r="BF35" s="972" t="n">
        <v>4</v>
      </c>
      <c r="BG35" s="969" t="n">
        <v>4</v>
      </c>
      <c r="BH35" s="970"/>
      <c r="BI35" s="969"/>
      <c r="BJ35" s="970"/>
      <c r="BK35" s="971"/>
      <c r="BL35" s="972"/>
      <c r="BM35" s="969"/>
      <c r="BN35" s="970"/>
      <c r="BO35" s="969"/>
      <c r="BP35" s="970"/>
      <c r="BQ35" s="971"/>
      <c r="BR35" s="972"/>
      <c r="BS35" s="969"/>
      <c r="BT35" s="970"/>
      <c r="BU35" s="969"/>
      <c r="BV35" s="970"/>
      <c r="BW35" s="971"/>
      <c r="BX35" s="972"/>
      <c r="BY35" s="969"/>
      <c r="BZ35" s="970"/>
      <c r="CA35" s="969"/>
      <c r="CB35" s="970"/>
      <c r="CC35" s="971"/>
      <c r="CD35" s="972" t="n">
        <v>4</v>
      </c>
      <c r="CE35" s="969" t="n">
        <v>4</v>
      </c>
      <c r="CF35" s="970" t="n">
        <v>4</v>
      </c>
      <c r="CG35" s="969" t="n">
        <v>4</v>
      </c>
      <c r="CH35" s="970" t="n">
        <v>4</v>
      </c>
      <c r="CI35" s="969" t="n">
        <v>4</v>
      </c>
      <c r="CJ35" s="974" t="n">
        <v>4</v>
      </c>
      <c r="CK35" s="972" t="n">
        <v>3</v>
      </c>
      <c r="CL35" s="969" t="n">
        <v>3</v>
      </c>
      <c r="CM35" s="970" t="n">
        <v>3</v>
      </c>
      <c r="CN35" s="969" t="n">
        <v>3</v>
      </c>
      <c r="CO35" s="970" t="n">
        <v>3</v>
      </c>
      <c r="CP35" s="969" t="n">
        <v>3</v>
      </c>
      <c r="CQ35" s="974"/>
      <c r="CR35" s="972" t="n">
        <v>3</v>
      </c>
      <c r="CS35" s="969" t="n">
        <v>3</v>
      </c>
      <c r="CT35" s="970" t="n">
        <v>3</v>
      </c>
      <c r="CU35" s="969"/>
      <c r="CV35" s="970"/>
      <c r="CW35" s="971"/>
      <c r="CX35" s="972"/>
      <c r="CY35" s="969"/>
      <c r="CZ35" s="970"/>
      <c r="DA35" s="969"/>
      <c r="DB35" s="970"/>
      <c r="DC35" s="971"/>
      <c r="DD35" s="972" t="n">
        <v>3</v>
      </c>
      <c r="DE35" s="969" t="n">
        <v>3</v>
      </c>
      <c r="DF35" s="970" t="n">
        <v>3</v>
      </c>
      <c r="DG35" s="969"/>
      <c r="DH35" s="970"/>
      <c r="DI35" s="971"/>
      <c r="DJ35" s="972"/>
      <c r="DK35" s="969"/>
      <c r="DL35" s="970"/>
      <c r="DM35" s="969"/>
      <c r="DN35" s="970"/>
      <c r="DO35" s="971"/>
      <c r="DP35" s="972" t="n">
        <v>4</v>
      </c>
      <c r="DQ35" s="969" t="n">
        <v>4</v>
      </c>
      <c r="DR35" s="970" t="n">
        <v>4</v>
      </c>
      <c r="DS35" s="969" t="n">
        <v>4</v>
      </c>
      <c r="DT35" s="970" t="n">
        <v>4</v>
      </c>
      <c r="DU35" s="971" t="n">
        <v>4</v>
      </c>
      <c r="DV35" s="972" t="n">
        <v>3</v>
      </c>
      <c r="DW35" s="969" t="n">
        <v>3</v>
      </c>
      <c r="DX35" s="970" t="n">
        <v>3</v>
      </c>
      <c r="DY35" s="969"/>
      <c r="DZ35" s="970"/>
      <c r="EA35" s="971"/>
      <c r="EB35" s="972"/>
      <c r="EC35" s="969"/>
      <c r="ED35" s="970"/>
      <c r="EE35" s="969"/>
      <c r="EF35" s="970"/>
      <c r="EG35" s="971"/>
      <c r="EH35" s="972"/>
      <c r="EI35" s="969"/>
      <c r="EJ35" s="970"/>
      <c r="EK35" s="969"/>
      <c r="EL35" s="970"/>
      <c r="EM35" s="971"/>
      <c r="EN35" s="972"/>
      <c r="EO35" s="969"/>
      <c r="EP35" s="970"/>
      <c r="EQ35" s="969"/>
      <c r="ER35" s="970"/>
      <c r="ES35" s="971"/>
      <c r="ET35" s="972" t="n">
        <v>3</v>
      </c>
      <c r="EU35" s="969"/>
      <c r="EV35" s="970"/>
      <c r="EW35" s="969"/>
      <c r="EX35" s="970"/>
      <c r="EY35" s="971"/>
      <c r="EZ35" s="972"/>
      <c r="FA35" s="969"/>
      <c r="FB35" s="970"/>
      <c r="FC35" s="969"/>
      <c r="FD35" s="970"/>
      <c r="FE35" s="969"/>
      <c r="FF35" s="974"/>
      <c r="FG35" s="972" t="n">
        <v>4</v>
      </c>
      <c r="FH35" s="969" t="n">
        <v>4</v>
      </c>
      <c r="FI35" s="970" t="n">
        <v>4</v>
      </c>
      <c r="FJ35" s="969" t="n">
        <v>4</v>
      </c>
      <c r="FK35" s="970"/>
      <c r="FL35" s="969"/>
      <c r="FM35" s="974"/>
      <c r="FN35" s="972" t="n">
        <v>2</v>
      </c>
      <c r="FO35" s="969" t="n">
        <v>2</v>
      </c>
      <c r="FP35" s="970" t="n">
        <v>2</v>
      </c>
      <c r="FQ35" s="969" t="n">
        <v>2</v>
      </c>
      <c r="FR35" s="970" t="n">
        <v>2</v>
      </c>
      <c r="FS35" s="971"/>
      <c r="FT35" s="972"/>
      <c r="FU35" s="969"/>
      <c r="FV35" s="970"/>
      <c r="FW35" s="969"/>
      <c r="FX35" s="970"/>
      <c r="FY35" s="971"/>
      <c r="FZ35" s="972" t="n">
        <v>3</v>
      </c>
      <c r="GA35" s="969" t="n">
        <v>3</v>
      </c>
      <c r="GB35" s="970" t="n">
        <v>3</v>
      </c>
      <c r="GC35" s="969"/>
      <c r="GD35" s="970"/>
      <c r="GE35" s="971"/>
      <c r="GF35" s="972" t="n">
        <v>1</v>
      </c>
      <c r="GG35" s="969"/>
      <c r="GH35" s="970"/>
      <c r="GI35" s="969"/>
      <c r="GJ35" s="970"/>
      <c r="GK35" s="971"/>
      <c r="GL35" s="972" t="n">
        <v>2</v>
      </c>
      <c r="GM35" s="969" t="n">
        <v>2</v>
      </c>
      <c r="GN35" s="970"/>
      <c r="GO35" s="969"/>
      <c r="GP35" s="970"/>
      <c r="GQ35" s="971"/>
      <c r="GR35" s="972" t="n">
        <v>0</v>
      </c>
      <c r="GS35" s="969"/>
      <c r="GT35" s="970"/>
      <c r="GU35" s="969"/>
      <c r="GV35" s="970"/>
      <c r="GW35" s="971"/>
      <c r="GX35" s="986"/>
      <c r="GY35" s="987"/>
      <c r="GZ35" s="988"/>
      <c r="HA35" s="987"/>
      <c r="HB35" s="988"/>
      <c r="HC35" s="989"/>
    </row>
    <row r="36" customFormat="false" ht="9.75" hidden="false" customHeight="true" outlineLevel="0" collapsed="false">
      <c r="A36" s="965"/>
      <c r="B36" s="979"/>
      <c r="C36" s="980"/>
      <c r="D36" s="968"/>
      <c r="E36" s="969"/>
      <c r="F36" s="969"/>
      <c r="G36" s="969"/>
      <c r="H36" s="969"/>
      <c r="I36" s="971"/>
      <c r="J36" s="972"/>
      <c r="K36" s="969"/>
      <c r="L36" s="969"/>
      <c r="M36" s="969"/>
      <c r="N36" s="969"/>
      <c r="O36" s="971"/>
      <c r="P36" s="972"/>
      <c r="Q36" s="969"/>
      <c r="R36" s="969"/>
      <c r="S36" s="969"/>
      <c r="T36" s="969"/>
      <c r="U36" s="971"/>
      <c r="V36" s="972"/>
      <c r="W36" s="969"/>
      <c r="X36" s="969"/>
      <c r="Y36" s="969"/>
      <c r="Z36" s="969"/>
      <c r="AA36" s="971"/>
      <c r="AB36" s="972"/>
      <c r="AC36" s="969"/>
      <c r="AD36" s="969"/>
      <c r="AE36" s="969"/>
      <c r="AF36" s="969"/>
      <c r="AG36" s="971"/>
      <c r="AH36" s="972"/>
      <c r="AI36" s="969"/>
      <c r="AJ36" s="969"/>
      <c r="AK36" s="969"/>
      <c r="AL36" s="969"/>
      <c r="AM36" s="971"/>
      <c r="AN36" s="972"/>
      <c r="AO36" s="969"/>
      <c r="AP36" s="969"/>
      <c r="AQ36" s="969"/>
      <c r="AR36" s="969"/>
      <c r="AS36" s="971"/>
      <c r="AT36" s="972"/>
      <c r="AU36" s="969"/>
      <c r="AV36" s="969"/>
      <c r="AW36" s="969"/>
      <c r="AX36" s="969"/>
      <c r="AY36" s="971"/>
      <c r="AZ36" s="972"/>
      <c r="BA36" s="969"/>
      <c r="BB36" s="969"/>
      <c r="BC36" s="969"/>
      <c r="BD36" s="969"/>
      <c r="BE36" s="971"/>
      <c r="BF36" s="972"/>
      <c r="BG36" s="969"/>
      <c r="BH36" s="969"/>
      <c r="BI36" s="969"/>
      <c r="BJ36" s="969"/>
      <c r="BK36" s="971"/>
      <c r="BL36" s="972"/>
      <c r="BM36" s="969"/>
      <c r="BN36" s="969"/>
      <c r="BO36" s="969"/>
      <c r="BP36" s="969"/>
      <c r="BQ36" s="971"/>
      <c r="BR36" s="972"/>
      <c r="BS36" s="969"/>
      <c r="BT36" s="969"/>
      <c r="BU36" s="969"/>
      <c r="BV36" s="969"/>
      <c r="BW36" s="971"/>
      <c r="BX36" s="972"/>
      <c r="BY36" s="969"/>
      <c r="BZ36" s="969"/>
      <c r="CA36" s="969"/>
      <c r="CB36" s="969"/>
      <c r="CC36" s="971"/>
      <c r="CD36" s="972"/>
      <c r="CE36" s="969"/>
      <c r="CF36" s="969"/>
      <c r="CG36" s="969"/>
      <c r="CH36" s="969"/>
      <c r="CI36" s="969"/>
      <c r="CJ36" s="974"/>
      <c r="CK36" s="972"/>
      <c r="CL36" s="969"/>
      <c r="CM36" s="969"/>
      <c r="CN36" s="969"/>
      <c r="CO36" s="969"/>
      <c r="CP36" s="969"/>
      <c r="CQ36" s="974"/>
      <c r="CR36" s="972"/>
      <c r="CS36" s="969"/>
      <c r="CT36" s="969"/>
      <c r="CU36" s="969"/>
      <c r="CV36" s="969"/>
      <c r="CW36" s="971"/>
      <c r="CX36" s="972"/>
      <c r="CY36" s="969"/>
      <c r="CZ36" s="969"/>
      <c r="DA36" s="969"/>
      <c r="DB36" s="969"/>
      <c r="DC36" s="971"/>
      <c r="DD36" s="972"/>
      <c r="DE36" s="969"/>
      <c r="DF36" s="969"/>
      <c r="DG36" s="969"/>
      <c r="DH36" s="969"/>
      <c r="DI36" s="971"/>
      <c r="DJ36" s="972"/>
      <c r="DK36" s="969"/>
      <c r="DL36" s="969"/>
      <c r="DM36" s="969"/>
      <c r="DN36" s="969"/>
      <c r="DO36" s="971"/>
      <c r="DP36" s="972"/>
      <c r="DQ36" s="969"/>
      <c r="DR36" s="969"/>
      <c r="DS36" s="969"/>
      <c r="DT36" s="969"/>
      <c r="DU36" s="971"/>
      <c r="DV36" s="972"/>
      <c r="DW36" s="969"/>
      <c r="DX36" s="969"/>
      <c r="DY36" s="969"/>
      <c r="DZ36" s="969"/>
      <c r="EA36" s="971"/>
      <c r="EB36" s="972"/>
      <c r="EC36" s="969"/>
      <c r="ED36" s="969"/>
      <c r="EE36" s="969"/>
      <c r="EF36" s="969"/>
      <c r="EG36" s="971"/>
      <c r="EH36" s="972"/>
      <c r="EI36" s="969"/>
      <c r="EJ36" s="969"/>
      <c r="EK36" s="969"/>
      <c r="EL36" s="969"/>
      <c r="EM36" s="971"/>
      <c r="EN36" s="972"/>
      <c r="EO36" s="969"/>
      <c r="EP36" s="969"/>
      <c r="EQ36" s="969"/>
      <c r="ER36" s="969"/>
      <c r="ES36" s="971"/>
      <c r="ET36" s="972"/>
      <c r="EU36" s="969"/>
      <c r="EV36" s="969"/>
      <c r="EW36" s="969"/>
      <c r="EX36" s="969"/>
      <c r="EY36" s="971"/>
      <c r="EZ36" s="972"/>
      <c r="FA36" s="969"/>
      <c r="FB36" s="969"/>
      <c r="FC36" s="969"/>
      <c r="FD36" s="969"/>
      <c r="FE36" s="969"/>
      <c r="FF36" s="974"/>
      <c r="FG36" s="972"/>
      <c r="FH36" s="969"/>
      <c r="FI36" s="969"/>
      <c r="FJ36" s="969"/>
      <c r="FK36" s="969"/>
      <c r="FL36" s="969"/>
      <c r="FM36" s="974"/>
      <c r="FN36" s="972"/>
      <c r="FO36" s="969"/>
      <c r="FP36" s="969"/>
      <c r="FQ36" s="969"/>
      <c r="FR36" s="969"/>
      <c r="FS36" s="971"/>
      <c r="FT36" s="972"/>
      <c r="FU36" s="969"/>
      <c r="FV36" s="969"/>
      <c r="FW36" s="969"/>
      <c r="FX36" s="969"/>
      <c r="FY36" s="971"/>
      <c r="FZ36" s="972"/>
      <c r="GA36" s="969"/>
      <c r="GB36" s="969"/>
      <c r="GC36" s="969"/>
      <c r="GD36" s="969"/>
      <c r="GE36" s="971"/>
      <c r="GF36" s="972"/>
      <c r="GG36" s="969"/>
      <c r="GH36" s="969"/>
      <c r="GI36" s="969"/>
      <c r="GJ36" s="969"/>
      <c r="GK36" s="971"/>
      <c r="GL36" s="972"/>
      <c r="GM36" s="969"/>
      <c r="GN36" s="969"/>
      <c r="GO36" s="969"/>
      <c r="GP36" s="969"/>
      <c r="GQ36" s="971"/>
      <c r="GR36" s="972"/>
      <c r="GS36" s="969"/>
      <c r="GT36" s="969"/>
      <c r="GU36" s="969"/>
      <c r="GV36" s="969"/>
      <c r="GW36" s="971"/>
      <c r="GX36" s="986"/>
      <c r="GY36" s="987"/>
      <c r="GZ36" s="987"/>
      <c r="HA36" s="987"/>
      <c r="HB36" s="987"/>
      <c r="HC36" s="989"/>
    </row>
    <row r="37" customFormat="false" ht="15.75" hidden="false" customHeight="false" outlineLevel="0" collapsed="false">
      <c r="A37" s="965"/>
      <c r="B37" s="981" t="s">
        <v>220</v>
      </c>
      <c r="C37" s="982" t="s">
        <v>576</v>
      </c>
      <c r="D37" s="968"/>
      <c r="E37" s="969"/>
      <c r="F37" s="969"/>
      <c r="G37" s="969"/>
      <c r="H37" s="969"/>
      <c r="I37" s="971"/>
      <c r="J37" s="972"/>
      <c r="K37" s="969"/>
      <c r="L37" s="969"/>
      <c r="M37" s="969"/>
      <c r="N37" s="969"/>
      <c r="O37" s="971"/>
      <c r="P37" s="972"/>
      <c r="Q37" s="969"/>
      <c r="R37" s="969"/>
      <c r="S37" s="969"/>
      <c r="T37" s="969"/>
      <c r="U37" s="971"/>
      <c r="V37" s="972"/>
      <c r="W37" s="969"/>
      <c r="X37" s="969"/>
      <c r="Y37" s="969"/>
      <c r="Z37" s="969"/>
      <c r="AA37" s="971"/>
      <c r="AB37" s="972"/>
      <c r="AC37" s="969"/>
      <c r="AD37" s="969"/>
      <c r="AE37" s="969"/>
      <c r="AF37" s="969"/>
      <c r="AG37" s="971"/>
      <c r="AH37" s="972"/>
      <c r="AI37" s="969"/>
      <c r="AJ37" s="969"/>
      <c r="AK37" s="969"/>
      <c r="AL37" s="969"/>
      <c r="AM37" s="971"/>
      <c r="AN37" s="972"/>
      <c r="AO37" s="969"/>
      <c r="AP37" s="969"/>
      <c r="AQ37" s="969"/>
      <c r="AR37" s="969"/>
      <c r="AS37" s="971"/>
      <c r="AT37" s="972"/>
      <c r="AU37" s="969"/>
      <c r="AV37" s="969"/>
      <c r="AW37" s="969"/>
      <c r="AX37" s="969"/>
      <c r="AY37" s="971"/>
      <c r="AZ37" s="972"/>
      <c r="BA37" s="969"/>
      <c r="BB37" s="969"/>
      <c r="BC37" s="969"/>
      <c r="BD37" s="969"/>
      <c r="BE37" s="971"/>
      <c r="BF37" s="972"/>
      <c r="BG37" s="969"/>
      <c r="BH37" s="969"/>
      <c r="BI37" s="969"/>
      <c r="BJ37" s="969"/>
      <c r="BK37" s="971"/>
      <c r="BL37" s="972"/>
      <c r="BM37" s="969"/>
      <c r="BN37" s="969"/>
      <c r="BO37" s="969"/>
      <c r="BP37" s="969"/>
      <c r="BQ37" s="971"/>
      <c r="BR37" s="972"/>
      <c r="BS37" s="969"/>
      <c r="BT37" s="969"/>
      <c r="BU37" s="969"/>
      <c r="BV37" s="969"/>
      <c r="BW37" s="971"/>
      <c r="BX37" s="972"/>
      <c r="BY37" s="969"/>
      <c r="BZ37" s="969"/>
      <c r="CA37" s="969"/>
      <c r="CB37" s="969"/>
      <c r="CC37" s="971"/>
      <c r="CD37" s="972"/>
      <c r="CE37" s="969"/>
      <c r="CF37" s="969"/>
      <c r="CG37" s="969"/>
      <c r="CH37" s="969"/>
      <c r="CI37" s="969"/>
      <c r="CJ37" s="974"/>
      <c r="CK37" s="972"/>
      <c r="CL37" s="969"/>
      <c r="CM37" s="969"/>
      <c r="CN37" s="969"/>
      <c r="CO37" s="969"/>
      <c r="CP37" s="969"/>
      <c r="CQ37" s="974"/>
      <c r="CR37" s="972"/>
      <c r="CS37" s="969"/>
      <c r="CT37" s="969"/>
      <c r="CU37" s="969"/>
      <c r="CV37" s="969"/>
      <c r="CW37" s="971"/>
      <c r="CX37" s="972"/>
      <c r="CY37" s="969"/>
      <c r="CZ37" s="969"/>
      <c r="DA37" s="969"/>
      <c r="DB37" s="969"/>
      <c r="DC37" s="971"/>
      <c r="DD37" s="972"/>
      <c r="DE37" s="969"/>
      <c r="DF37" s="969"/>
      <c r="DG37" s="969"/>
      <c r="DH37" s="969"/>
      <c r="DI37" s="971"/>
      <c r="DJ37" s="972"/>
      <c r="DK37" s="969"/>
      <c r="DL37" s="969"/>
      <c r="DM37" s="969"/>
      <c r="DN37" s="969"/>
      <c r="DO37" s="971"/>
      <c r="DP37" s="972"/>
      <c r="DQ37" s="969"/>
      <c r="DR37" s="969"/>
      <c r="DS37" s="969"/>
      <c r="DT37" s="969"/>
      <c r="DU37" s="971"/>
      <c r="DV37" s="972"/>
      <c r="DW37" s="969"/>
      <c r="DX37" s="969"/>
      <c r="DY37" s="969"/>
      <c r="DZ37" s="969"/>
      <c r="EA37" s="971"/>
      <c r="EB37" s="972"/>
      <c r="EC37" s="969"/>
      <c r="ED37" s="969"/>
      <c r="EE37" s="969"/>
      <c r="EF37" s="969"/>
      <c r="EG37" s="971"/>
      <c r="EH37" s="972"/>
      <c r="EI37" s="969"/>
      <c r="EJ37" s="969"/>
      <c r="EK37" s="969"/>
      <c r="EL37" s="969"/>
      <c r="EM37" s="971"/>
      <c r="EN37" s="972"/>
      <c r="EO37" s="969"/>
      <c r="EP37" s="969"/>
      <c r="EQ37" s="969"/>
      <c r="ER37" s="969"/>
      <c r="ES37" s="971"/>
      <c r="ET37" s="972"/>
      <c r="EU37" s="969"/>
      <c r="EV37" s="969"/>
      <c r="EW37" s="969"/>
      <c r="EX37" s="969"/>
      <c r="EY37" s="971"/>
      <c r="EZ37" s="972"/>
      <c r="FA37" s="969"/>
      <c r="FB37" s="969"/>
      <c r="FC37" s="969"/>
      <c r="FD37" s="969"/>
      <c r="FE37" s="969"/>
      <c r="FF37" s="974"/>
      <c r="FG37" s="972"/>
      <c r="FH37" s="969"/>
      <c r="FI37" s="969"/>
      <c r="FJ37" s="969"/>
      <c r="FK37" s="969"/>
      <c r="FL37" s="969"/>
      <c r="FM37" s="974"/>
      <c r="FN37" s="972"/>
      <c r="FO37" s="969"/>
      <c r="FP37" s="969"/>
      <c r="FQ37" s="969"/>
      <c r="FR37" s="969"/>
      <c r="FS37" s="971"/>
      <c r="FT37" s="972"/>
      <c r="FU37" s="969"/>
      <c r="FV37" s="969"/>
      <c r="FW37" s="969"/>
      <c r="FX37" s="969"/>
      <c r="FY37" s="971"/>
      <c r="FZ37" s="972"/>
      <c r="GA37" s="969"/>
      <c r="GB37" s="969"/>
      <c r="GC37" s="969"/>
      <c r="GD37" s="969"/>
      <c r="GE37" s="971"/>
      <c r="GF37" s="972"/>
      <c r="GG37" s="969"/>
      <c r="GH37" s="969"/>
      <c r="GI37" s="969"/>
      <c r="GJ37" s="969"/>
      <c r="GK37" s="971"/>
      <c r="GL37" s="972"/>
      <c r="GM37" s="969"/>
      <c r="GN37" s="969"/>
      <c r="GO37" s="969"/>
      <c r="GP37" s="969"/>
      <c r="GQ37" s="971"/>
      <c r="GR37" s="972"/>
      <c r="GS37" s="969"/>
      <c r="GT37" s="969"/>
      <c r="GU37" s="969"/>
      <c r="GV37" s="969"/>
      <c r="GW37" s="971"/>
      <c r="GX37" s="986"/>
      <c r="GY37" s="987"/>
      <c r="GZ37" s="987"/>
      <c r="HA37" s="987"/>
      <c r="HB37" s="987"/>
      <c r="HC37" s="989"/>
    </row>
    <row r="38" customFormat="false" ht="9.75" hidden="false" customHeight="true" outlineLevel="0" collapsed="false">
      <c r="A38" s="965"/>
      <c r="B38" s="979"/>
      <c r="C38" s="983"/>
      <c r="D38" s="968"/>
      <c r="E38" s="969"/>
      <c r="F38" s="969"/>
      <c r="G38" s="969"/>
      <c r="H38" s="969"/>
      <c r="I38" s="971"/>
      <c r="J38" s="972"/>
      <c r="K38" s="969"/>
      <c r="L38" s="969"/>
      <c r="M38" s="969"/>
      <c r="N38" s="969"/>
      <c r="O38" s="971"/>
      <c r="P38" s="972"/>
      <c r="Q38" s="969"/>
      <c r="R38" s="969"/>
      <c r="S38" s="969"/>
      <c r="T38" s="969"/>
      <c r="U38" s="971"/>
      <c r="V38" s="972"/>
      <c r="W38" s="969"/>
      <c r="X38" s="969"/>
      <c r="Y38" s="969"/>
      <c r="Z38" s="969"/>
      <c r="AA38" s="971"/>
      <c r="AB38" s="972"/>
      <c r="AC38" s="969"/>
      <c r="AD38" s="969"/>
      <c r="AE38" s="969"/>
      <c r="AF38" s="969"/>
      <c r="AG38" s="971"/>
      <c r="AH38" s="972"/>
      <c r="AI38" s="969"/>
      <c r="AJ38" s="969"/>
      <c r="AK38" s="969"/>
      <c r="AL38" s="969"/>
      <c r="AM38" s="971"/>
      <c r="AN38" s="972"/>
      <c r="AO38" s="969"/>
      <c r="AP38" s="969"/>
      <c r="AQ38" s="969"/>
      <c r="AR38" s="969"/>
      <c r="AS38" s="971"/>
      <c r="AT38" s="972"/>
      <c r="AU38" s="969"/>
      <c r="AV38" s="969"/>
      <c r="AW38" s="969"/>
      <c r="AX38" s="969"/>
      <c r="AY38" s="971"/>
      <c r="AZ38" s="972"/>
      <c r="BA38" s="969"/>
      <c r="BB38" s="969"/>
      <c r="BC38" s="969"/>
      <c r="BD38" s="969"/>
      <c r="BE38" s="971"/>
      <c r="BF38" s="972"/>
      <c r="BG38" s="969"/>
      <c r="BH38" s="969"/>
      <c r="BI38" s="969"/>
      <c r="BJ38" s="969"/>
      <c r="BK38" s="971"/>
      <c r="BL38" s="972"/>
      <c r="BM38" s="969"/>
      <c r="BN38" s="969"/>
      <c r="BO38" s="969"/>
      <c r="BP38" s="969"/>
      <c r="BQ38" s="971"/>
      <c r="BR38" s="972"/>
      <c r="BS38" s="969"/>
      <c r="BT38" s="969"/>
      <c r="BU38" s="969"/>
      <c r="BV38" s="969"/>
      <c r="BW38" s="971"/>
      <c r="BX38" s="972"/>
      <c r="BY38" s="969"/>
      <c r="BZ38" s="969"/>
      <c r="CA38" s="969"/>
      <c r="CB38" s="969"/>
      <c r="CC38" s="971"/>
      <c r="CD38" s="972"/>
      <c r="CE38" s="969"/>
      <c r="CF38" s="969"/>
      <c r="CG38" s="969"/>
      <c r="CH38" s="969"/>
      <c r="CI38" s="969"/>
      <c r="CJ38" s="974"/>
      <c r="CK38" s="972"/>
      <c r="CL38" s="969"/>
      <c r="CM38" s="969"/>
      <c r="CN38" s="969"/>
      <c r="CO38" s="969"/>
      <c r="CP38" s="969"/>
      <c r="CQ38" s="974"/>
      <c r="CR38" s="972"/>
      <c r="CS38" s="969"/>
      <c r="CT38" s="969"/>
      <c r="CU38" s="969"/>
      <c r="CV38" s="969"/>
      <c r="CW38" s="971"/>
      <c r="CX38" s="972"/>
      <c r="CY38" s="969"/>
      <c r="CZ38" s="969"/>
      <c r="DA38" s="969"/>
      <c r="DB38" s="969"/>
      <c r="DC38" s="971"/>
      <c r="DD38" s="972"/>
      <c r="DE38" s="969"/>
      <c r="DF38" s="969"/>
      <c r="DG38" s="969"/>
      <c r="DH38" s="969"/>
      <c r="DI38" s="971"/>
      <c r="DJ38" s="972"/>
      <c r="DK38" s="969"/>
      <c r="DL38" s="969"/>
      <c r="DM38" s="969"/>
      <c r="DN38" s="969"/>
      <c r="DO38" s="971"/>
      <c r="DP38" s="972"/>
      <c r="DQ38" s="969"/>
      <c r="DR38" s="969"/>
      <c r="DS38" s="969"/>
      <c r="DT38" s="969"/>
      <c r="DU38" s="971"/>
      <c r="DV38" s="972"/>
      <c r="DW38" s="969"/>
      <c r="DX38" s="969"/>
      <c r="DY38" s="969"/>
      <c r="DZ38" s="969"/>
      <c r="EA38" s="971"/>
      <c r="EB38" s="972"/>
      <c r="EC38" s="969"/>
      <c r="ED38" s="969"/>
      <c r="EE38" s="969"/>
      <c r="EF38" s="969"/>
      <c r="EG38" s="971"/>
      <c r="EH38" s="972"/>
      <c r="EI38" s="969"/>
      <c r="EJ38" s="969"/>
      <c r="EK38" s="969"/>
      <c r="EL38" s="969"/>
      <c r="EM38" s="971"/>
      <c r="EN38" s="972"/>
      <c r="EO38" s="969"/>
      <c r="EP38" s="969"/>
      <c r="EQ38" s="969"/>
      <c r="ER38" s="969"/>
      <c r="ES38" s="971"/>
      <c r="ET38" s="972"/>
      <c r="EU38" s="969"/>
      <c r="EV38" s="969"/>
      <c r="EW38" s="969"/>
      <c r="EX38" s="969"/>
      <c r="EY38" s="971"/>
      <c r="EZ38" s="972"/>
      <c r="FA38" s="969"/>
      <c r="FB38" s="969"/>
      <c r="FC38" s="969"/>
      <c r="FD38" s="969"/>
      <c r="FE38" s="969"/>
      <c r="FF38" s="974"/>
      <c r="FG38" s="972"/>
      <c r="FH38" s="969"/>
      <c r="FI38" s="969"/>
      <c r="FJ38" s="969"/>
      <c r="FK38" s="969"/>
      <c r="FL38" s="969"/>
      <c r="FM38" s="974"/>
      <c r="FN38" s="972"/>
      <c r="FO38" s="969"/>
      <c r="FP38" s="969"/>
      <c r="FQ38" s="969"/>
      <c r="FR38" s="969"/>
      <c r="FS38" s="971"/>
      <c r="FT38" s="972"/>
      <c r="FU38" s="969"/>
      <c r="FV38" s="969"/>
      <c r="FW38" s="969"/>
      <c r="FX38" s="969"/>
      <c r="FY38" s="971"/>
      <c r="FZ38" s="972"/>
      <c r="GA38" s="969"/>
      <c r="GB38" s="969"/>
      <c r="GC38" s="969"/>
      <c r="GD38" s="969"/>
      <c r="GE38" s="971"/>
      <c r="GF38" s="972"/>
      <c r="GG38" s="969"/>
      <c r="GH38" s="969"/>
      <c r="GI38" s="969"/>
      <c r="GJ38" s="969"/>
      <c r="GK38" s="971"/>
      <c r="GL38" s="972"/>
      <c r="GM38" s="969"/>
      <c r="GN38" s="969"/>
      <c r="GO38" s="969"/>
      <c r="GP38" s="969"/>
      <c r="GQ38" s="971"/>
      <c r="GR38" s="972"/>
      <c r="GS38" s="969"/>
      <c r="GT38" s="969"/>
      <c r="GU38" s="969"/>
      <c r="GV38" s="969"/>
      <c r="GW38" s="971"/>
      <c r="GX38" s="986"/>
      <c r="GY38" s="987"/>
      <c r="GZ38" s="987"/>
      <c r="HA38" s="987"/>
      <c r="HB38" s="987"/>
      <c r="HC38" s="989"/>
    </row>
    <row r="39" customFormat="false" ht="15.75" hidden="false" customHeight="false" outlineLevel="0" collapsed="false">
      <c r="A39" s="965"/>
      <c r="B39" s="981" t="s">
        <v>222</v>
      </c>
      <c r="C39" s="982" t="s">
        <v>577</v>
      </c>
      <c r="D39" s="968"/>
      <c r="E39" s="969"/>
      <c r="F39" s="969"/>
      <c r="G39" s="969"/>
      <c r="H39" s="969"/>
      <c r="I39" s="971"/>
      <c r="J39" s="972"/>
      <c r="K39" s="969"/>
      <c r="L39" s="969"/>
      <c r="M39" s="969"/>
      <c r="N39" s="969"/>
      <c r="O39" s="971"/>
      <c r="P39" s="972"/>
      <c r="Q39" s="969"/>
      <c r="R39" s="969"/>
      <c r="S39" s="969"/>
      <c r="T39" s="969"/>
      <c r="U39" s="971"/>
      <c r="V39" s="972"/>
      <c r="W39" s="969"/>
      <c r="X39" s="969"/>
      <c r="Y39" s="969"/>
      <c r="Z39" s="969"/>
      <c r="AA39" s="971"/>
      <c r="AB39" s="972"/>
      <c r="AC39" s="969"/>
      <c r="AD39" s="969"/>
      <c r="AE39" s="969"/>
      <c r="AF39" s="969"/>
      <c r="AG39" s="971"/>
      <c r="AH39" s="972"/>
      <c r="AI39" s="969"/>
      <c r="AJ39" s="969"/>
      <c r="AK39" s="969"/>
      <c r="AL39" s="969"/>
      <c r="AM39" s="971"/>
      <c r="AN39" s="972"/>
      <c r="AO39" s="969"/>
      <c r="AP39" s="969"/>
      <c r="AQ39" s="969"/>
      <c r="AR39" s="969"/>
      <c r="AS39" s="971"/>
      <c r="AT39" s="972"/>
      <c r="AU39" s="969"/>
      <c r="AV39" s="969"/>
      <c r="AW39" s="969"/>
      <c r="AX39" s="969"/>
      <c r="AY39" s="971"/>
      <c r="AZ39" s="972"/>
      <c r="BA39" s="969"/>
      <c r="BB39" s="969"/>
      <c r="BC39" s="969"/>
      <c r="BD39" s="969"/>
      <c r="BE39" s="971"/>
      <c r="BF39" s="972"/>
      <c r="BG39" s="969"/>
      <c r="BH39" s="969"/>
      <c r="BI39" s="969"/>
      <c r="BJ39" s="969"/>
      <c r="BK39" s="971"/>
      <c r="BL39" s="972"/>
      <c r="BM39" s="969"/>
      <c r="BN39" s="969"/>
      <c r="BO39" s="969"/>
      <c r="BP39" s="969"/>
      <c r="BQ39" s="971"/>
      <c r="BR39" s="972"/>
      <c r="BS39" s="969"/>
      <c r="BT39" s="969"/>
      <c r="BU39" s="969"/>
      <c r="BV39" s="969"/>
      <c r="BW39" s="971"/>
      <c r="BX39" s="972"/>
      <c r="BY39" s="969"/>
      <c r="BZ39" s="969"/>
      <c r="CA39" s="969"/>
      <c r="CB39" s="969"/>
      <c r="CC39" s="971"/>
      <c r="CD39" s="972"/>
      <c r="CE39" s="969"/>
      <c r="CF39" s="969"/>
      <c r="CG39" s="969"/>
      <c r="CH39" s="969"/>
      <c r="CI39" s="969"/>
      <c r="CJ39" s="974"/>
      <c r="CK39" s="972"/>
      <c r="CL39" s="969"/>
      <c r="CM39" s="969"/>
      <c r="CN39" s="969"/>
      <c r="CO39" s="969"/>
      <c r="CP39" s="969"/>
      <c r="CQ39" s="974"/>
      <c r="CR39" s="972"/>
      <c r="CS39" s="969"/>
      <c r="CT39" s="969"/>
      <c r="CU39" s="969"/>
      <c r="CV39" s="969"/>
      <c r="CW39" s="971"/>
      <c r="CX39" s="972"/>
      <c r="CY39" s="969"/>
      <c r="CZ39" s="969"/>
      <c r="DA39" s="969"/>
      <c r="DB39" s="969"/>
      <c r="DC39" s="971"/>
      <c r="DD39" s="972"/>
      <c r="DE39" s="969"/>
      <c r="DF39" s="969"/>
      <c r="DG39" s="969"/>
      <c r="DH39" s="969"/>
      <c r="DI39" s="971"/>
      <c r="DJ39" s="972"/>
      <c r="DK39" s="969"/>
      <c r="DL39" s="969"/>
      <c r="DM39" s="969"/>
      <c r="DN39" s="969"/>
      <c r="DO39" s="971"/>
      <c r="DP39" s="972"/>
      <c r="DQ39" s="969"/>
      <c r="DR39" s="969"/>
      <c r="DS39" s="969"/>
      <c r="DT39" s="969"/>
      <c r="DU39" s="971"/>
      <c r="DV39" s="972"/>
      <c r="DW39" s="969"/>
      <c r="DX39" s="969"/>
      <c r="DY39" s="969"/>
      <c r="DZ39" s="969"/>
      <c r="EA39" s="971"/>
      <c r="EB39" s="972"/>
      <c r="EC39" s="969"/>
      <c r="ED39" s="969"/>
      <c r="EE39" s="969"/>
      <c r="EF39" s="969"/>
      <c r="EG39" s="971"/>
      <c r="EH39" s="972"/>
      <c r="EI39" s="969"/>
      <c r="EJ39" s="969"/>
      <c r="EK39" s="969"/>
      <c r="EL39" s="969"/>
      <c r="EM39" s="971"/>
      <c r="EN39" s="972"/>
      <c r="EO39" s="969"/>
      <c r="EP39" s="969"/>
      <c r="EQ39" s="969"/>
      <c r="ER39" s="969"/>
      <c r="ES39" s="971"/>
      <c r="ET39" s="972"/>
      <c r="EU39" s="969"/>
      <c r="EV39" s="969"/>
      <c r="EW39" s="969"/>
      <c r="EX39" s="969"/>
      <c r="EY39" s="971"/>
      <c r="EZ39" s="972"/>
      <c r="FA39" s="969"/>
      <c r="FB39" s="969"/>
      <c r="FC39" s="969"/>
      <c r="FD39" s="969"/>
      <c r="FE39" s="969"/>
      <c r="FF39" s="974"/>
      <c r="FG39" s="972"/>
      <c r="FH39" s="969"/>
      <c r="FI39" s="969"/>
      <c r="FJ39" s="969"/>
      <c r="FK39" s="969"/>
      <c r="FL39" s="969"/>
      <c r="FM39" s="974"/>
      <c r="FN39" s="972"/>
      <c r="FO39" s="969"/>
      <c r="FP39" s="969"/>
      <c r="FQ39" s="969"/>
      <c r="FR39" s="969"/>
      <c r="FS39" s="971"/>
      <c r="FT39" s="972"/>
      <c r="FU39" s="969"/>
      <c r="FV39" s="969"/>
      <c r="FW39" s="969"/>
      <c r="FX39" s="969"/>
      <c r="FY39" s="971"/>
      <c r="FZ39" s="972"/>
      <c r="GA39" s="969"/>
      <c r="GB39" s="969"/>
      <c r="GC39" s="969"/>
      <c r="GD39" s="969"/>
      <c r="GE39" s="971"/>
      <c r="GF39" s="972"/>
      <c r="GG39" s="969"/>
      <c r="GH39" s="969"/>
      <c r="GI39" s="969"/>
      <c r="GJ39" s="969"/>
      <c r="GK39" s="971"/>
      <c r="GL39" s="972"/>
      <c r="GM39" s="969"/>
      <c r="GN39" s="969"/>
      <c r="GO39" s="969"/>
      <c r="GP39" s="969"/>
      <c r="GQ39" s="971"/>
      <c r="GR39" s="972"/>
      <c r="GS39" s="969"/>
      <c r="GT39" s="969"/>
      <c r="GU39" s="969"/>
      <c r="GV39" s="969"/>
      <c r="GW39" s="971"/>
      <c r="GX39" s="986"/>
      <c r="GY39" s="987"/>
      <c r="GZ39" s="987"/>
      <c r="HA39" s="987"/>
      <c r="HB39" s="987"/>
      <c r="HC39" s="989"/>
    </row>
    <row r="40" customFormat="false" ht="9.75" hidden="false" customHeight="true" outlineLevel="0" collapsed="false">
      <c r="A40" s="965"/>
      <c r="B40" s="979"/>
      <c r="C40" s="983"/>
      <c r="D40" s="968"/>
      <c r="E40" s="969"/>
      <c r="F40" s="969"/>
      <c r="G40" s="969"/>
      <c r="H40" s="969"/>
      <c r="I40" s="971"/>
      <c r="J40" s="972"/>
      <c r="K40" s="969"/>
      <c r="L40" s="969"/>
      <c r="M40" s="969"/>
      <c r="N40" s="969"/>
      <c r="O40" s="971"/>
      <c r="P40" s="972"/>
      <c r="Q40" s="969"/>
      <c r="R40" s="969"/>
      <c r="S40" s="969"/>
      <c r="T40" s="969"/>
      <c r="U40" s="971"/>
      <c r="V40" s="972"/>
      <c r="W40" s="969"/>
      <c r="X40" s="969"/>
      <c r="Y40" s="969"/>
      <c r="Z40" s="969"/>
      <c r="AA40" s="971"/>
      <c r="AB40" s="972"/>
      <c r="AC40" s="969"/>
      <c r="AD40" s="969"/>
      <c r="AE40" s="969"/>
      <c r="AF40" s="969"/>
      <c r="AG40" s="971"/>
      <c r="AH40" s="972"/>
      <c r="AI40" s="969"/>
      <c r="AJ40" s="969"/>
      <c r="AK40" s="969"/>
      <c r="AL40" s="969"/>
      <c r="AM40" s="971"/>
      <c r="AN40" s="972"/>
      <c r="AO40" s="969"/>
      <c r="AP40" s="969"/>
      <c r="AQ40" s="969"/>
      <c r="AR40" s="969"/>
      <c r="AS40" s="971"/>
      <c r="AT40" s="972"/>
      <c r="AU40" s="969"/>
      <c r="AV40" s="969"/>
      <c r="AW40" s="969"/>
      <c r="AX40" s="969"/>
      <c r="AY40" s="971"/>
      <c r="AZ40" s="972"/>
      <c r="BA40" s="969"/>
      <c r="BB40" s="969"/>
      <c r="BC40" s="969"/>
      <c r="BD40" s="969"/>
      <c r="BE40" s="971"/>
      <c r="BF40" s="972"/>
      <c r="BG40" s="969"/>
      <c r="BH40" s="969"/>
      <c r="BI40" s="969"/>
      <c r="BJ40" s="969"/>
      <c r="BK40" s="971"/>
      <c r="BL40" s="972"/>
      <c r="BM40" s="969"/>
      <c r="BN40" s="969"/>
      <c r="BO40" s="969"/>
      <c r="BP40" s="969"/>
      <c r="BQ40" s="971"/>
      <c r="BR40" s="972"/>
      <c r="BS40" s="969"/>
      <c r="BT40" s="969"/>
      <c r="BU40" s="969"/>
      <c r="BV40" s="969"/>
      <c r="BW40" s="971"/>
      <c r="BX40" s="972"/>
      <c r="BY40" s="969"/>
      <c r="BZ40" s="969"/>
      <c r="CA40" s="969"/>
      <c r="CB40" s="969"/>
      <c r="CC40" s="971"/>
      <c r="CD40" s="972"/>
      <c r="CE40" s="969"/>
      <c r="CF40" s="969"/>
      <c r="CG40" s="969"/>
      <c r="CH40" s="969"/>
      <c r="CI40" s="969"/>
      <c r="CJ40" s="974"/>
      <c r="CK40" s="972"/>
      <c r="CL40" s="969"/>
      <c r="CM40" s="969"/>
      <c r="CN40" s="969"/>
      <c r="CO40" s="969"/>
      <c r="CP40" s="969"/>
      <c r="CQ40" s="974"/>
      <c r="CR40" s="972"/>
      <c r="CS40" s="969"/>
      <c r="CT40" s="969"/>
      <c r="CU40" s="969"/>
      <c r="CV40" s="969"/>
      <c r="CW40" s="971"/>
      <c r="CX40" s="972"/>
      <c r="CY40" s="969"/>
      <c r="CZ40" s="969"/>
      <c r="DA40" s="969"/>
      <c r="DB40" s="969"/>
      <c r="DC40" s="971"/>
      <c r="DD40" s="972"/>
      <c r="DE40" s="969"/>
      <c r="DF40" s="969"/>
      <c r="DG40" s="969"/>
      <c r="DH40" s="969"/>
      <c r="DI40" s="971"/>
      <c r="DJ40" s="972"/>
      <c r="DK40" s="969"/>
      <c r="DL40" s="969"/>
      <c r="DM40" s="969"/>
      <c r="DN40" s="969"/>
      <c r="DO40" s="971"/>
      <c r="DP40" s="972"/>
      <c r="DQ40" s="969"/>
      <c r="DR40" s="969"/>
      <c r="DS40" s="969"/>
      <c r="DT40" s="969"/>
      <c r="DU40" s="971"/>
      <c r="DV40" s="972"/>
      <c r="DW40" s="969"/>
      <c r="DX40" s="969"/>
      <c r="DY40" s="969"/>
      <c r="DZ40" s="969"/>
      <c r="EA40" s="971"/>
      <c r="EB40" s="972"/>
      <c r="EC40" s="969"/>
      <c r="ED40" s="969"/>
      <c r="EE40" s="969"/>
      <c r="EF40" s="969"/>
      <c r="EG40" s="971"/>
      <c r="EH40" s="972"/>
      <c r="EI40" s="969"/>
      <c r="EJ40" s="969"/>
      <c r="EK40" s="969"/>
      <c r="EL40" s="969"/>
      <c r="EM40" s="971"/>
      <c r="EN40" s="972"/>
      <c r="EO40" s="969"/>
      <c r="EP40" s="969"/>
      <c r="EQ40" s="969"/>
      <c r="ER40" s="969"/>
      <c r="ES40" s="971"/>
      <c r="ET40" s="972"/>
      <c r="EU40" s="969"/>
      <c r="EV40" s="969"/>
      <c r="EW40" s="969"/>
      <c r="EX40" s="969"/>
      <c r="EY40" s="971"/>
      <c r="EZ40" s="972"/>
      <c r="FA40" s="969"/>
      <c r="FB40" s="969"/>
      <c r="FC40" s="969"/>
      <c r="FD40" s="969"/>
      <c r="FE40" s="969"/>
      <c r="FF40" s="974"/>
      <c r="FG40" s="972"/>
      <c r="FH40" s="969"/>
      <c r="FI40" s="969"/>
      <c r="FJ40" s="969"/>
      <c r="FK40" s="969"/>
      <c r="FL40" s="969"/>
      <c r="FM40" s="974"/>
      <c r="FN40" s="972"/>
      <c r="FO40" s="969"/>
      <c r="FP40" s="969"/>
      <c r="FQ40" s="969"/>
      <c r="FR40" s="969"/>
      <c r="FS40" s="971"/>
      <c r="FT40" s="972"/>
      <c r="FU40" s="969"/>
      <c r="FV40" s="969"/>
      <c r="FW40" s="969"/>
      <c r="FX40" s="969"/>
      <c r="FY40" s="971"/>
      <c r="FZ40" s="972"/>
      <c r="GA40" s="969"/>
      <c r="GB40" s="969"/>
      <c r="GC40" s="969"/>
      <c r="GD40" s="969"/>
      <c r="GE40" s="971"/>
      <c r="GF40" s="972"/>
      <c r="GG40" s="969"/>
      <c r="GH40" s="969"/>
      <c r="GI40" s="969"/>
      <c r="GJ40" s="969"/>
      <c r="GK40" s="971"/>
      <c r="GL40" s="972"/>
      <c r="GM40" s="969"/>
      <c r="GN40" s="969"/>
      <c r="GO40" s="969"/>
      <c r="GP40" s="969"/>
      <c r="GQ40" s="971"/>
      <c r="GR40" s="972"/>
      <c r="GS40" s="969"/>
      <c r="GT40" s="969"/>
      <c r="GU40" s="969"/>
      <c r="GV40" s="969"/>
      <c r="GW40" s="971"/>
      <c r="GX40" s="986"/>
      <c r="GY40" s="987"/>
      <c r="GZ40" s="987"/>
      <c r="HA40" s="987"/>
      <c r="HB40" s="987"/>
      <c r="HC40" s="989"/>
    </row>
    <row r="41" customFormat="false" ht="15.75" hidden="false" customHeight="false" outlineLevel="0" collapsed="false">
      <c r="A41" s="965"/>
      <c r="B41" s="984" t="s">
        <v>225</v>
      </c>
      <c r="C41" s="985" t="s">
        <v>578</v>
      </c>
      <c r="D41" s="968"/>
      <c r="E41" s="969"/>
      <c r="F41" s="969"/>
      <c r="G41" s="969"/>
      <c r="H41" s="969"/>
      <c r="I41" s="971"/>
      <c r="J41" s="972"/>
      <c r="K41" s="969"/>
      <c r="L41" s="969"/>
      <c r="M41" s="969"/>
      <c r="N41" s="969"/>
      <c r="O41" s="971"/>
      <c r="P41" s="972"/>
      <c r="Q41" s="969"/>
      <c r="R41" s="969"/>
      <c r="S41" s="969"/>
      <c r="T41" s="969"/>
      <c r="U41" s="971"/>
      <c r="V41" s="972"/>
      <c r="W41" s="969"/>
      <c r="X41" s="969"/>
      <c r="Y41" s="969"/>
      <c r="Z41" s="969"/>
      <c r="AA41" s="971"/>
      <c r="AB41" s="972"/>
      <c r="AC41" s="969"/>
      <c r="AD41" s="969"/>
      <c r="AE41" s="969"/>
      <c r="AF41" s="969"/>
      <c r="AG41" s="971"/>
      <c r="AH41" s="972"/>
      <c r="AI41" s="969"/>
      <c r="AJ41" s="969"/>
      <c r="AK41" s="969"/>
      <c r="AL41" s="969"/>
      <c r="AM41" s="971"/>
      <c r="AN41" s="972"/>
      <c r="AO41" s="969"/>
      <c r="AP41" s="969"/>
      <c r="AQ41" s="969"/>
      <c r="AR41" s="969"/>
      <c r="AS41" s="971"/>
      <c r="AT41" s="972"/>
      <c r="AU41" s="969"/>
      <c r="AV41" s="969"/>
      <c r="AW41" s="969"/>
      <c r="AX41" s="969"/>
      <c r="AY41" s="971"/>
      <c r="AZ41" s="972"/>
      <c r="BA41" s="969"/>
      <c r="BB41" s="969"/>
      <c r="BC41" s="969"/>
      <c r="BD41" s="969"/>
      <c r="BE41" s="971"/>
      <c r="BF41" s="972"/>
      <c r="BG41" s="969"/>
      <c r="BH41" s="969"/>
      <c r="BI41" s="969"/>
      <c r="BJ41" s="969"/>
      <c r="BK41" s="971"/>
      <c r="BL41" s="972"/>
      <c r="BM41" s="969"/>
      <c r="BN41" s="969"/>
      <c r="BO41" s="969"/>
      <c r="BP41" s="969"/>
      <c r="BQ41" s="971"/>
      <c r="BR41" s="972"/>
      <c r="BS41" s="969"/>
      <c r="BT41" s="969"/>
      <c r="BU41" s="969"/>
      <c r="BV41" s="969"/>
      <c r="BW41" s="971"/>
      <c r="BX41" s="972"/>
      <c r="BY41" s="969"/>
      <c r="BZ41" s="969"/>
      <c r="CA41" s="969"/>
      <c r="CB41" s="969"/>
      <c r="CC41" s="971"/>
      <c r="CD41" s="972"/>
      <c r="CE41" s="969"/>
      <c r="CF41" s="969"/>
      <c r="CG41" s="969"/>
      <c r="CH41" s="969"/>
      <c r="CI41" s="969"/>
      <c r="CJ41" s="974"/>
      <c r="CK41" s="972"/>
      <c r="CL41" s="969"/>
      <c r="CM41" s="969"/>
      <c r="CN41" s="969"/>
      <c r="CO41" s="969"/>
      <c r="CP41" s="969"/>
      <c r="CQ41" s="974"/>
      <c r="CR41" s="972"/>
      <c r="CS41" s="969"/>
      <c r="CT41" s="969"/>
      <c r="CU41" s="969"/>
      <c r="CV41" s="969"/>
      <c r="CW41" s="971"/>
      <c r="CX41" s="972"/>
      <c r="CY41" s="969"/>
      <c r="CZ41" s="969"/>
      <c r="DA41" s="969"/>
      <c r="DB41" s="969"/>
      <c r="DC41" s="971"/>
      <c r="DD41" s="972"/>
      <c r="DE41" s="969"/>
      <c r="DF41" s="969"/>
      <c r="DG41" s="969"/>
      <c r="DH41" s="969"/>
      <c r="DI41" s="971"/>
      <c r="DJ41" s="972"/>
      <c r="DK41" s="969"/>
      <c r="DL41" s="969"/>
      <c r="DM41" s="969"/>
      <c r="DN41" s="969"/>
      <c r="DO41" s="971"/>
      <c r="DP41" s="972"/>
      <c r="DQ41" s="969"/>
      <c r="DR41" s="969"/>
      <c r="DS41" s="969"/>
      <c r="DT41" s="969"/>
      <c r="DU41" s="971"/>
      <c r="DV41" s="972"/>
      <c r="DW41" s="969"/>
      <c r="DX41" s="969"/>
      <c r="DY41" s="969"/>
      <c r="DZ41" s="969"/>
      <c r="EA41" s="971"/>
      <c r="EB41" s="972"/>
      <c r="EC41" s="969"/>
      <c r="ED41" s="969"/>
      <c r="EE41" s="969"/>
      <c r="EF41" s="969"/>
      <c r="EG41" s="971"/>
      <c r="EH41" s="972"/>
      <c r="EI41" s="969"/>
      <c r="EJ41" s="969"/>
      <c r="EK41" s="969"/>
      <c r="EL41" s="969"/>
      <c r="EM41" s="971"/>
      <c r="EN41" s="972"/>
      <c r="EO41" s="969"/>
      <c r="EP41" s="969"/>
      <c r="EQ41" s="969"/>
      <c r="ER41" s="969"/>
      <c r="ES41" s="971"/>
      <c r="ET41" s="972"/>
      <c r="EU41" s="969"/>
      <c r="EV41" s="969"/>
      <c r="EW41" s="969"/>
      <c r="EX41" s="969"/>
      <c r="EY41" s="971"/>
      <c r="EZ41" s="972"/>
      <c r="FA41" s="969"/>
      <c r="FB41" s="969"/>
      <c r="FC41" s="969"/>
      <c r="FD41" s="969"/>
      <c r="FE41" s="969"/>
      <c r="FF41" s="974"/>
      <c r="FG41" s="972"/>
      <c r="FH41" s="969"/>
      <c r="FI41" s="969"/>
      <c r="FJ41" s="969"/>
      <c r="FK41" s="969"/>
      <c r="FL41" s="969"/>
      <c r="FM41" s="974"/>
      <c r="FN41" s="972"/>
      <c r="FO41" s="969"/>
      <c r="FP41" s="969"/>
      <c r="FQ41" s="969"/>
      <c r="FR41" s="969"/>
      <c r="FS41" s="971"/>
      <c r="FT41" s="972"/>
      <c r="FU41" s="969"/>
      <c r="FV41" s="969"/>
      <c r="FW41" s="969"/>
      <c r="FX41" s="969"/>
      <c r="FY41" s="971"/>
      <c r="FZ41" s="972"/>
      <c r="GA41" s="969"/>
      <c r="GB41" s="969"/>
      <c r="GC41" s="969"/>
      <c r="GD41" s="969"/>
      <c r="GE41" s="971"/>
      <c r="GF41" s="972"/>
      <c r="GG41" s="969"/>
      <c r="GH41" s="969"/>
      <c r="GI41" s="969"/>
      <c r="GJ41" s="969"/>
      <c r="GK41" s="971"/>
      <c r="GL41" s="972"/>
      <c r="GM41" s="969"/>
      <c r="GN41" s="969"/>
      <c r="GO41" s="969"/>
      <c r="GP41" s="969"/>
      <c r="GQ41" s="971"/>
      <c r="GR41" s="972"/>
      <c r="GS41" s="969"/>
      <c r="GT41" s="969"/>
      <c r="GU41" s="969"/>
      <c r="GV41" s="969"/>
      <c r="GW41" s="971"/>
      <c r="GX41" s="986"/>
      <c r="GY41" s="987"/>
      <c r="GZ41" s="987"/>
      <c r="HA41" s="987"/>
      <c r="HB41" s="987"/>
      <c r="HC41" s="989"/>
    </row>
    <row r="42" customFormat="false" ht="6" hidden="false" customHeight="true" outlineLevel="0" collapsed="false">
      <c r="A42" s="371"/>
      <c r="B42" s="990"/>
      <c r="C42" s="991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372"/>
      <c r="AJ42" s="372"/>
      <c r="AK42" s="372"/>
      <c r="AL42" s="372"/>
      <c r="AM42" s="372"/>
      <c r="AN42" s="372"/>
      <c r="AO42" s="372"/>
      <c r="AP42" s="372"/>
      <c r="AQ42" s="372"/>
      <c r="AR42" s="372"/>
      <c r="AS42" s="372"/>
      <c r="AT42" s="372"/>
      <c r="AU42" s="372"/>
      <c r="AV42" s="372"/>
      <c r="AW42" s="372"/>
      <c r="AX42" s="372"/>
      <c r="AY42" s="372"/>
      <c r="AZ42" s="372"/>
      <c r="BA42" s="372"/>
      <c r="BB42" s="372"/>
      <c r="BC42" s="372"/>
      <c r="BD42" s="372"/>
      <c r="BE42" s="372"/>
      <c r="BF42" s="372"/>
      <c r="BG42" s="372"/>
      <c r="BH42" s="372"/>
      <c r="BI42" s="372"/>
      <c r="BJ42" s="372"/>
      <c r="BK42" s="372"/>
      <c r="BL42" s="372"/>
      <c r="BM42" s="372"/>
      <c r="BN42" s="372"/>
      <c r="BO42" s="372"/>
      <c r="BP42" s="372"/>
      <c r="BQ42" s="372"/>
      <c r="BR42" s="372"/>
      <c r="BS42" s="372"/>
      <c r="BT42" s="372"/>
      <c r="BU42" s="372"/>
      <c r="BV42" s="372"/>
      <c r="BW42" s="372"/>
      <c r="BX42" s="372"/>
      <c r="BY42" s="372"/>
      <c r="BZ42" s="372"/>
      <c r="CA42" s="372"/>
      <c r="CB42" s="372"/>
      <c r="CC42" s="372"/>
      <c r="CD42" s="372"/>
      <c r="CE42" s="372"/>
      <c r="CF42" s="372"/>
      <c r="CG42" s="372"/>
      <c r="CH42" s="372"/>
      <c r="CI42" s="372"/>
      <c r="CJ42" s="372"/>
      <c r="CK42" s="372"/>
      <c r="CL42" s="372"/>
      <c r="CM42" s="372"/>
      <c r="CN42" s="372"/>
      <c r="CO42" s="372"/>
      <c r="CP42" s="372"/>
      <c r="CQ42" s="372"/>
      <c r="CR42" s="372"/>
      <c r="CS42" s="372"/>
      <c r="CT42" s="372"/>
      <c r="CU42" s="372"/>
      <c r="CV42" s="372"/>
      <c r="CW42" s="372"/>
      <c r="CX42" s="372"/>
      <c r="CY42" s="372"/>
      <c r="CZ42" s="372"/>
      <c r="DA42" s="372"/>
      <c r="DB42" s="372"/>
      <c r="DC42" s="372"/>
      <c r="DD42" s="372"/>
      <c r="DE42" s="372"/>
      <c r="DF42" s="372"/>
      <c r="DG42" s="372"/>
      <c r="DH42" s="372"/>
      <c r="DI42" s="372"/>
      <c r="DJ42" s="372"/>
      <c r="DK42" s="372"/>
      <c r="DL42" s="372"/>
      <c r="DM42" s="372"/>
      <c r="DN42" s="372"/>
      <c r="DO42" s="372"/>
      <c r="DP42" s="372"/>
      <c r="DQ42" s="372"/>
      <c r="DR42" s="372"/>
      <c r="DS42" s="372"/>
      <c r="DT42" s="372"/>
      <c r="DU42" s="372"/>
      <c r="DV42" s="372"/>
      <c r="DW42" s="372"/>
      <c r="DX42" s="372"/>
      <c r="DY42" s="372"/>
      <c r="DZ42" s="372"/>
      <c r="EA42" s="372"/>
      <c r="EB42" s="372"/>
      <c r="EC42" s="372"/>
      <c r="ED42" s="372"/>
      <c r="EE42" s="372"/>
      <c r="EF42" s="372"/>
      <c r="EG42" s="372"/>
      <c r="EH42" s="372"/>
      <c r="EI42" s="372"/>
      <c r="EJ42" s="372"/>
      <c r="EK42" s="372"/>
      <c r="EL42" s="372"/>
      <c r="EM42" s="372"/>
      <c r="EN42" s="372"/>
      <c r="EO42" s="372"/>
      <c r="EP42" s="372"/>
      <c r="EQ42" s="372"/>
      <c r="ER42" s="372"/>
      <c r="ES42" s="372"/>
      <c r="ET42" s="372"/>
      <c r="EU42" s="372"/>
      <c r="EV42" s="372"/>
      <c r="EW42" s="372"/>
      <c r="EX42" s="372"/>
      <c r="EY42" s="372"/>
      <c r="EZ42" s="372"/>
      <c r="FA42" s="372"/>
      <c r="FB42" s="372"/>
      <c r="FC42" s="372"/>
      <c r="FD42" s="372"/>
      <c r="FE42" s="372"/>
      <c r="FF42" s="372"/>
      <c r="FG42" s="372"/>
      <c r="FH42" s="372"/>
      <c r="FI42" s="372"/>
      <c r="FJ42" s="372"/>
      <c r="FK42" s="372"/>
      <c r="FL42" s="372"/>
      <c r="FM42" s="372"/>
      <c r="FN42" s="372"/>
      <c r="FO42" s="372"/>
      <c r="FP42" s="372"/>
      <c r="FQ42" s="372"/>
      <c r="FR42" s="372"/>
      <c r="FS42" s="372"/>
      <c r="FT42" s="372"/>
      <c r="FU42" s="372"/>
      <c r="FV42" s="372"/>
      <c r="FW42" s="372"/>
      <c r="FX42" s="372"/>
      <c r="FY42" s="372"/>
      <c r="FZ42" s="372"/>
      <c r="GA42" s="372"/>
      <c r="GB42" s="372"/>
      <c r="GC42" s="372"/>
      <c r="GD42" s="372"/>
      <c r="GE42" s="372"/>
      <c r="GF42" s="372"/>
      <c r="GG42" s="372"/>
      <c r="GH42" s="372"/>
      <c r="GI42" s="372"/>
      <c r="GJ42" s="372"/>
      <c r="GK42" s="372"/>
      <c r="GL42" s="372"/>
      <c r="GM42" s="372"/>
      <c r="GN42" s="372"/>
      <c r="GO42" s="372"/>
      <c r="GP42" s="372"/>
      <c r="GQ42" s="372"/>
      <c r="GR42" s="372"/>
      <c r="GS42" s="372"/>
      <c r="GT42" s="372"/>
      <c r="GU42" s="372"/>
      <c r="GV42" s="372"/>
      <c r="GW42" s="372"/>
      <c r="GX42" s="372"/>
      <c r="GY42" s="372"/>
      <c r="GZ42" s="372"/>
      <c r="HA42" s="372"/>
      <c r="HB42" s="372"/>
      <c r="HC42" s="372"/>
    </row>
    <row r="43" customFormat="false" ht="15.75" hidden="false" customHeight="false" outlineLevel="0" collapsed="false">
      <c r="A43" s="992"/>
      <c r="B43" s="992"/>
      <c r="C43" s="992"/>
      <c r="D43" s="992"/>
      <c r="E43" s="992"/>
      <c r="F43" s="992"/>
      <c r="G43" s="992"/>
      <c r="H43" s="992"/>
      <c r="I43" s="992"/>
      <c r="J43" s="992"/>
      <c r="K43" s="992"/>
      <c r="L43" s="992"/>
      <c r="M43" s="992"/>
      <c r="N43" s="992"/>
      <c r="O43" s="992"/>
      <c r="P43" s="992"/>
      <c r="Q43" s="992"/>
      <c r="R43" s="992"/>
      <c r="S43" s="992"/>
      <c r="T43" s="992"/>
      <c r="U43" s="992"/>
      <c r="V43" s="682"/>
      <c r="W43" s="682"/>
      <c r="X43" s="682"/>
      <c r="Y43" s="682"/>
      <c r="Z43" s="682"/>
      <c r="AA43" s="682"/>
      <c r="AB43" s="682"/>
      <c r="AC43" s="682"/>
      <c r="AD43" s="682"/>
      <c r="AE43" s="682"/>
      <c r="AF43" s="682"/>
      <c r="AG43" s="682"/>
      <c r="AH43" s="682"/>
      <c r="AI43" s="682"/>
      <c r="AJ43" s="682"/>
      <c r="AK43" s="682"/>
      <c r="AL43" s="682"/>
      <c r="AM43" s="682"/>
      <c r="AN43" s="682"/>
      <c r="AO43" s="682"/>
      <c r="AP43" s="682"/>
      <c r="AQ43" s="682"/>
      <c r="AR43" s="682"/>
      <c r="AS43" s="682"/>
      <c r="AT43" s="682"/>
      <c r="AU43" s="682"/>
      <c r="AV43" s="682"/>
      <c r="AW43" s="682"/>
      <c r="AX43" s="682"/>
      <c r="AY43" s="682"/>
      <c r="AZ43" s="682"/>
      <c r="BA43" s="682"/>
      <c r="BB43" s="682"/>
      <c r="BC43" s="682"/>
      <c r="BD43" s="682"/>
      <c r="BE43" s="682"/>
      <c r="BF43" s="682"/>
      <c r="BG43" s="682"/>
      <c r="BH43" s="682"/>
      <c r="BI43" s="682"/>
      <c r="BJ43" s="682"/>
      <c r="BK43" s="682"/>
      <c r="BL43" s="682"/>
      <c r="BM43" s="682"/>
      <c r="BN43" s="682"/>
      <c r="BO43" s="682"/>
      <c r="BP43" s="682"/>
      <c r="BQ43" s="682"/>
      <c r="BR43" s="682"/>
      <c r="BS43" s="682"/>
      <c r="BT43" s="682"/>
      <c r="BU43" s="682"/>
      <c r="BV43" s="682"/>
      <c r="BW43" s="682"/>
      <c r="BX43" s="682"/>
      <c r="BY43" s="682"/>
      <c r="BZ43" s="682"/>
      <c r="CA43" s="682"/>
      <c r="CB43" s="682"/>
      <c r="CC43" s="682"/>
      <c r="CD43" s="682"/>
      <c r="CE43" s="682"/>
      <c r="CF43" s="682"/>
      <c r="CG43" s="682"/>
      <c r="CH43" s="682"/>
      <c r="CI43" s="682"/>
      <c r="CJ43" s="682"/>
      <c r="CK43" s="682"/>
      <c r="CL43" s="682"/>
      <c r="CM43" s="682"/>
      <c r="CN43" s="682"/>
      <c r="CO43" s="682"/>
      <c r="CP43" s="682"/>
      <c r="CQ43" s="682"/>
      <c r="CR43" s="682"/>
      <c r="CS43" s="682"/>
      <c r="CT43" s="682"/>
      <c r="CU43" s="682"/>
      <c r="CV43" s="682"/>
      <c r="CW43" s="682"/>
      <c r="CX43" s="682"/>
      <c r="CY43" s="682"/>
      <c r="CZ43" s="682"/>
      <c r="DA43" s="682"/>
      <c r="DB43" s="682"/>
      <c r="DC43" s="682"/>
      <c r="DD43" s="682"/>
      <c r="DE43" s="682"/>
      <c r="DF43" s="682"/>
      <c r="DG43" s="682"/>
      <c r="DH43" s="682"/>
      <c r="DI43" s="682"/>
      <c r="DJ43" s="682"/>
      <c r="DK43" s="682"/>
      <c r="DL43" s="682"/>
      <c r="DM43" s="682"/>
      <c r="DN43" s="682"/>
      <c r="DO43" s="682"/>
      <c r="DP43" s="682"/>
      <c r="DQ43" s="682"/>
      <c r="DR43" s="682"/>
      <c r="DS43" s="682"/>
      <c r="DT43" s="682"/>
      <c r="DU43" s="682"/>
      <c r="DV43" s="682"/>
      <c r="DW43" s="682"/>
      <c r="DX43" s="682"/>
      <c r="DY43" s="682"/>
      <c r="DZ43" s="682"/>
      <c r="EA43" s="682"/>
      <c r="EB43" s="682"/>
      <c r="EC43" s="682"/>
      <c r="ED43" s="682"/>
      <c r="EE43" s="682"/>
      <c r="EF43" s="682"/>
      <c r="EG43" s="682"/>
      <c r="EH43" s="682"/>
      <c r="EI43" s="682"/>
      <c r="EJ43" s="682"/>
      <c r="EK43" s="682"/>
      <c r="EL43" s="682"/>
      <c r="EM43" s="682"/>
      <c r="EN43" s="682"/>
      <c r="EO43" s="682"/>
      <c r="EP43" s="682"/>
      <c r="EQ43" s="682"/>
      <c r="ER43" s="682"/>
      <c r="ES43" s="682"/>
      <c r="ET43" s="682"/>
      <c r="EU43" s="682"/>
      <c r="EV43" s="682"/>
      <c r="EW43" s="682"/>
      <c r="EX43" s="682"/>
      <c r="EY43" s="682"/>
      <c r="EZ43" s="682"/>
      <c r="FA43" s="682"/>
      <c r="FB43" s="682"/>
      <c r="FC43" s="682"/>
      <c r="FD43" s="682"/>
      <c r="FE43" s="682"/>
      <c r="FF43" s="682"/>
      <c r="FG43" s="682"/>
      <c r="FH43" s="682"/>
      <c r="FI43" s="682"/>
      <c r="FJ43" s="682"/>
      <c r="FK43" s="682"/>
      <c r="FL43" s="682"/>
      <c r="FM43" s="682"/>
      <c r="FN43" s="682"/>
      <c r="FO43" s="682"/>
      <c r="FP43" s="682"/>
      <c r="FQ43" s="682"/>
      <c r="FR43" s="682"/>
      <c r="FS43" s="682"/>
      <c r="FT43" s="682"/>
      <c r="FU43" s="682"/>
      <c r="FV43" s="682"/>
      <c r="FW43" s="682"/>
      <c r="FX43" s="682"/>
      <c r="FY43" s="682"/>
      <c r="FZ43" s="682"/>
      <c r="GA43" s="682"/>
      <c r="GB43" s="682"/>
      <c r="GC43" s="682"/>
      <c r="GD43" s="682"/>
      <c r="GE43" s="682"/>
      <c r="GF43" s="682"/>
      <c r="GG43" s="682"/>
      <c r="GH43" s="682"/>
      <c r="GI43" s="682"/>
      <c r="GJ43" s="682"/>
      <c r="GK43" s="682"/>
      <c r="GL43" s="682"/>
      <c r="GM43" s="682"/>
      <c r="GN43" s="682"/>
      <c r="GO43" s="682"/>
      <c r="GP43" s="682"/>
      <c r="GQ43" s="682"/>
      <c r="GR43" s="682"/>
      <c r="GS43" s="682"/>
      <c r="GT43" s="682"/>
      <c r="GU43" s="682"/>
      <c r="GV43" s="682"/>
      <c r="GW43" s="682"/>
      <c r="GX43" s="682"/>
      <c r="GY43" s="682"/>
      <c r="GZ43" s="682"/>
      <c r="HA43" s="682"/>
      <c r="HB43" s="682"/>
      <c r="HC43" s="682"/>
    </row>
    <row r="44" customFormat="false" ht="15.75" hidden="false" customHeight="false" outlineLevel="0" collapsed="false">
      <c r="A44" s="682"/>
      <c r="B44" s="682"/>
      <c r="C44" s="682"/>
      <c r="D44" s="682"/>
      <c r="E44" s="682"/>
      <c r="F44" s="682"/>
      <c r="G44" s="682"/>
      <c r="H44" s="682"/>
      <c r="I44" s="682"/>
      <c r="J44" s="682"/>
      <c r="K44" s="682"/>
      <c r="L44" s="682"/>
      <c r="M44" s="682"/>
      <c r="N44" s="682"/>
      <c r="O44" s="682"/>
      <c r="P44" s="682"/>
      <c r="Q44" s="682"/>
      <c r="R44" s="682"/>
      <c r="S44" s="682"/>
      <c r="T44" s="682"/>
      <c r="U44" s="682"/>
      <c r="V44" s="682"/>
      <c r="W44" s="682"/>
      <c r="X44" s="682"/>
      <c r="Y44" s="682"/>
      <c r="Z44" s="682"/>
      <c r="AA44" s="682"/>
      <c r="AB44" s="682"/>
      <c r="AC44" s="682"/>
      <c r="AD44" s="682"/>
      <c r="AE44" s="682"/>
      <c r="AF44" s="682"/>
      <c r="AG44" s="682"/>
      <c r="AH44" s="682"/>
      <c r="AI44" s="682"/>
      <c r="AJ44" s="682"/>
      <c r="AK44" s="682"/>
      <c r="AL44" s="682"/>
      <c r="AM44" s="682"/>
      <c r="AN44" s="682"/>
      <c r="AO44" s="682"/>
      <c r="AP44" s="682"/>
      <c r="AQ44" s="682"/>
      <c r="AR44" s="682"/>
      <c r="AS44" s="682"/>
      <c r="AT44" s="682"/>
      <c r="AU44" s="682"/>
      <c r="AV44" s="682"/>
      <c r="AW44" s="682"/>
      <c r="AX44" s="682"/>
      <c r="AY44" s="682"/>
      <c r="AZ44" s="682"/>
      <c r="BA44" s="682"/>
      <c r="BB44" s="682"/>
      <c r="BC44" s="682"/>
      <c r="BD44" s="682"/>
      <c r="BE44" s="682"/>
      <c r="BF44" s="682"/>
      <c r="BG44" s="682"/>
      <c r="BH44" s="682"/>
      <c r="BI44" s="682"/>
      <c r="BJ44" s="682"/>
      <c r="BK44" s="682"/>
      <c r="BL44" s="682"/>
      <c r="BM44" s="682"/>
      <c r="BN44" s="682"/>
      <c r="BO44" s="682"/>
      <c r="BP44" s="682"/>
      <c r="BQ44" s="682"/>
      <c r="BR44" s="682"/>
      <c r="BS44" s="682"/>
      <c r="BT44" s="682"/>
      <c r="BU44" s="682"/>
      <c r="BV44" s="682"/>
      <c r="BW44" s="682"/>
      <c r="BX44" s="682"/>
      <c r="BY44" s="682"/>
      <c r="BZ44" s="682"/>
      <c r="CA44" s="682"/>
      <c r="CB44" s="682"/>
      <c r="CC44" s="682"/>
      <c r="CD44" s="682"/>
      <c r="CE44" s="682"/>
      <c r="CF44" s="682"/>
      <c r="CG44" s="682"/>
      <c r="CH44" s="682"/>
      <c r="CI44" s="682"/>
      <c r="CJ44" s="682"/>
      <c r="CK44" s="682"/>
      <c r="CL44" s="682"/>
      <c r="CM44" s="682"/>
      <c r="CN44" s="682"/>
      <c r="CO44" s="682"/>
      <c r="CP44" s="682"/>
      <c r="CQ44" s="682"/>
      <c r="CR44" s="682"/>
      <c r="CS44" s="682"/>
      <c r="CT44" s="682"/>
      <c r="CU44" s="682"/>
      <c r="CV44" s="682"/>
      <c r="CW44" s="682"/>
      <c r="CX44" s="682"/>
      <c r="CY44" s="682"/>
      <c r="CZ44" s="682"/>
      <c r="DA44" s="682"/>
      <c r="DB44" s="682"/>
      <c r="DC44" s="682"/>
      <c r="DD44" s="682"/>
      <c r="DE44" s="682"/>
      <c r="DF44" s="682"/>
      <c r="DG44" s="682"/>
      <c r="DH44" s="682"/>
      <c r="DI44" s="682"/>
      <c r="DJ44" s="682"/>
      <c r="DK44" s="682"/>
      <c r="DL44" s="682"/>
      <c r="DM44" s="682"/>
      <c r="DN44" s="682"/>
      <c r="DO44" s="682"/>
      <c r="DP44" s="682"/>
      <c r="DQ44" s="682"/>
      <c r="DR44" s="682"/>
      <c r="DS44" s="682"/>
      <c r="DT44" s="682"/>
      <c r="DU44" s="682"/>
      <c r="DV44" s="682"/>
      <c r="DW44" s="682"/>
      <c r="DX44" s="682"/>
      <c r="DY44" s="682"/>
      <c r="DZ44" s="682"/>
      <c r="EA44" s="682"/>
      <c r="EB44" s="682"/>
      <c r="EC44" s="682"/>
      <c r="ED44" s="682"/>
      <c r="EE44" s="682"/>
      <c r="EF44" s="682"/>
      <c r="EG44" s="682"/>
      <c r="EH44" s="682"/>
      <c r="EI44" s="682"/>
      <c r="EJ44" s="682"/>
      <c r="EK44" s="682"/>
      <c r="EL44" s="682"/>
      <c r="EM44" s="682"/>
      <c r="EN44" s="682"/>
      <c r="EO44" s="682"/>
      <c r="EP44" s="682"/>
      <c r="EQ44" s="682"/>
      <c r="ER44" s="682"/>
      <c r="ES44" s="682"/>
      <c r="ET44" s="682"/>
      <c r="EU44" s="682"/>
      <c r="EV44" s="682"/>
      <c r="EW44" s="682"/>
      <c r="EX44" s="682"/>
      <c r="EY44" s="682"/>
      <c r="EZ44" s="682"/>
      <c r="FA44" s="682"/>
      <c r="FB44" s="682"/>
      <c r="FC44" s="682"/>
      <c r="FD44" s="682"/>
      <c r="FE44" s="682"/>
      <c r="FF44" s="682"/>
      <c r="FG44" s="682"/>
      <c r="FH44" s="682"/>
      <c r="FI44" s="682"/>
      <c r="FJ44" s="682"/>
      <c r="FK44" s="682"/>
      <c r="FL44" s="682"/>
      <c r="FM44" s="682"/>
      <c r="FN44" s="682"/>
      <c r="FO44" s="682"/>
      <c r="FP44" s="682"/>
      <c r="FQ44" s="682"/>
      <c r="FR44" s="682"/>
      <c r="FS44" s="682"/>
      <c r="FT44" s="682"/>
      <c r="FU44" s="682"/>
      <c r="FV44" s="682"/>
      <c r="FW44" s="682"/>
      <c r="FX44" s="682"/>
      <c r="FY44" s="682"/>
      <c r="FZ44" s="682"/>
      <c r="GA44" s="682"/>
      <c r="GB44" s="682"/>
      <c r="GC44" s="682"/>
      <c r="GD44" s="682"/>
      <c r="GE44" s="682"/>
      <c r="GF44" s="682"/>
      <c r="GG44" s="682"/>
      <c r="GH44" s="682"/>
      <c r="GI44" s="682"/>
      <c r="GJ44" s="682"/>
      <c r="GK44" s="682"/>
      <c r="GL44" s="682"/>
      <c r="GM44" s="682"/>
      <c r="GN44" s="682"/>
      <c r="GO44" s="682"/>
      <c r="GP44" s="682"/>
      <c r="GQ44" s="682"/>
      <c r="GR44" s="682"/>
      <c r="GS44" s="682"/>
      <c r="GT44" s="682"/>
      <c r="GU44" s="682"/>
      <c r="GV44" s="682"/>
      <c r="GW44" s="682"/>
      <c r="GX44" s="682"/>
      <c r="GY44" s="682"/>
      <c r="GZ44" s="682"/>
      <c r="HA44" s="682"/>
      <c r="HB44" s="682"/>
      <c r="HC44" s="682"/>
    </row>
    <row r="45" customFormat="false" ht="15.75" hidden="false" customHeight="false" outlineLevel="0" collapsed="false">
      <c r="A45" s="682"/>
      <c r="B45" s="682"/>
      <c r="C45" s="682"/>
      <c r="D45" s="682"/>
      <c r="E45" s="682"/>
      <c r="F45" s="682"/>
      <c r="G45" s="682"/>
      <c r="H45" s="682"/>
      <c r="I45" s="682"/>
      <c r="J45" s="682"/>
      <c r="K45" s="682"/>
      <c r="L45" s="682"/>
      <c r="M45" s="682"/>
      <c r="N45" s="682"/>
      <c r="O45" s="682"/>
      <c r="P45" s="682"/>
      <c r="Q45" s="682"/>
      <c r="R45" s="682"/>
      <c r="S45" s="682"/>
      <c r="T45" s="682"/>
      <c r="U45" s="682"/>
      <c r="V45" s="682"/>
      <c r="W45" s="682"/>
      <c r="X45" s="682"/>
      <c r="Y45" s="682"/>
      <c r="Z45" s="682"/>
      <c r="AA45" s="682"/>
      <c r="AB45" s="682"/>
      <c r="AC45" s="682"/>
      <c r="AD45" s="682"/>
      <c r="AE45" s="682"/>
      <c r="AF45" s="682"/>
      <c r="AG45" s="682"/>
      <c r="AH45" s="682"/>
      <c r="AI45" s="682"/>
      <c r="AJ45" s="682"/>
      <c r="AK45" s="682"/>
      <c r="AL45" s="682"/>
      <c r="AM45" s="682"/>
      <c r="AN45" s="682"/>
      <c r="AO45" s="682"/>
      <c r="AP45" s="682"/>
      <c r="AQ45" s="682"/>
      <c r="AR45" s="682"/>
      <c r="AS45" s="682"/>
      <c r="AT45" s="682"/>
      <c r="AU45" s="682"/>
      <c r="AV45" s="682"/>
      <c r="AW45" s="682"/>
      <c r="AX45" s="682"/>
      <c r="AY45" s="682"/>
      <c r="AZ45" s="682"/>
      <c r="BA45" s="682"/>
      <c r="BB45" s="682"/>
      <c r="BC45" s="682"/>
      <c r="BD45" s="682"/>
      <c r="BE45" s="682"/>
      <c r="BF45" s="682"/>
      <c r="BG45" s="682"/>
      <c r="BH45" s="682"/>
      <c r="BI45" s="682"/>
      <c r="BJ45" s="682"/>
      <c r="BK45" s="682"/>
      <c r="BL45" s="682"/>
      <c r="BM45" s="682"/>
      <c r="BN45" s="682"/>
      <c r="BO45" s="682"/>
      <c r="BP45" s="682"/>
      <c r="BQ45" s="682"/>
      <c r="BR45" s="682"/>
      <c r="BS45" s="682"/>
      <c r="BT45" s="682"/>
      <c r="BU45" s="682"/>
      <c r="BV45" s="682"/>
      <c r="BW45" s="682"/>
      <c r="BX45" s="682"/>
      <c r="BY45" s="682"/>
      <c r="BZ45" s="682"/>
      <c r="CA45" s="682"/>
      <c r="CB45" s="682"/>
      <c r="CC45" s="682"/>
      <c r="CD45" s="682"/>
      <c r="CE45" s="682"/>
      <c r="CF45" s="682"/>
      <c r="CG45" s="682"/>
      <c r="CH45" s="682"/>
      <c r="CI45" s="682"/>
      <c r="CJ45" s="682"/>
      <c r="CK45" s="682"/>
      <c r="CL45" s="682"/>
      <c r="CM45" s="682"/>
      <c r="CN45" s="682"/>
      <c r="CO45" s="682"/>
      <c r="CP45" s="682"/>
      <c r="CQ45" s="682"/>
      <c r="CR45" s="682"/>
      <c r="CS45" s="682"/>
      <c r="CT45" s="682"/>
      <c r="CU45" s="682"/>
      <c r="CV45" s="682"/>
      <c r="CW45" s="682"/>
      <c r="CX45" s="682"/>
      <c r="CY45" s="682"/>
      <c r="CZ45" s="682"/>
      <c r="DA45" s="682"/>
      <c r="DB45" s="682"/>
      <c r="DC45" s="682"/>
      <c r="DD45" s="682"/>
      <c r="DE45" s="682"/>
      <c r="DF45" s="682"/>
      <c r="DG45" s="682"/>
      <c r="DH45" s="682"/>
      <c r="DI45" s="682"/>
      <c r="DJ45" s="682"/>
      <c r="DK45" s="682"/>
      <c r="DL45" s="682"/>
      <c r="DM45" s="682"/>
      <c r="DN45" s="682"/>
      <c r="DO45" s="682"/>
      <c r="DP45" s="682"/>
      <c r="DQ45" s="682"/>
      <c r="DR45" s="682"/>
      <c r="DS45" s="682"/>
      <c r="DT45" s="682"/>
      <c r="DU45" s="682"/>
      <c r="DV45" s="682"/>
      <c r="DW45" s="682"/>
      <c r="DX45" s="682"/>
      <c r="DY45" s="682"/>
      <c r="DZ45" s="682"/>
      <c r="EA45" s="682"/>
      <c r="EB45" s="682"/>
      <c r="EC45" s="682"/>
      <c r="ED45" s="682"/>
      <c r="EE45" s="682"/>
      <c r="EF45" s="682"/>
      <c r="EG45" s="682"/>
      <c r="EH45" s="682"/>
      <c r="EI45" s="682"/>
      <c r="EJ45" s="682"/>
      <c r="EK45" s="682"/>
      <c r="EL45" s="682"/>
      <c r="EM45" s="682"/>
      <c r="EN45" s="682"/>
      <c r="EO45" s="682"/>
      <c r="EP45" s="682"/>
      <c r="EQ45" s="682"/>
      <c r="ER45" s="682"/>
      <c r="ES45" s="682"/>
      <c r="ET45" s="682"/>
      <c r="EU45" s="682"/>
      <c r="EV45" s="682"/>
      <c r="EW45" s="682"/>
      <c r="EX45" s="682"/>
      <c r="EY45" s="682"/>
      <c r="EZ45" s="682"/>
      <c r="FA45" s="682"/>
      <c r="FB45" s="682"/>
      <c r="FC45" s="682"/>
      <c r="FD45" s="682"/>
      <c r="FE45" s="682"/>
      <c r="FF45" s="682"/>
      <c r="FG45" s="682"/>
      <c r="FH45" s="682"/>
      <c r="FI45" s="682"/>
      <c r="FJ45" s="682"/>
      <c r="FK45" s="682"/>
      <c r="FL45" s="682"/>
      <c r="FM45" s="682"/>
      <c r="FN45" s="682"/>
      <c r="FO45" s="682"/>
      <c r="FP45" s="682"/>
      <c r="FQ45" s="682"/>
      <c r="FR45" s="682"/>
      <c r="FS45" s="682"/>
      <c r="FT45" s="682"/>
      <c r="FU45" s="682"/>
      <c r="FV45" s="682"/>
      <c r="FW45" s="682"/>
      <c r="FX45" s="682"/>
      <c r="FY45" s="682"/>
      <c r="FZ45" s="682"/>
      <c r="GA45" s="682"/>
      <c r="GB45" s="682"/>
      <c r="GC45" s="682"/>
      <c r="GD45" s="682"/>
      <c r="GE45" s="682"/>
      <c r="GF45" s="682"/>
      <c r="GG45" s="682"/>
      <c r="GH45" s="682"/>
      <c r="GI45" s="682"/>
      <c r="GJ45" s="682"/>
      <c r="GK45" s="682"/>
      <c r="GL45" s="682"/>
      <c r="GM45" s="682"/>
      <c r="GN45" s="682"/>
      <c r="GO45" s="682"/>
      <c r="GP45" s="682"/>
      <c r="GQ45" s="682"/>
      <c r="GR45" s="682"/>
      <c r="GS45" s="682"/>
      <c r="GT45" s="682"/>
      <c r="GU45" s="682"/>
      <c r="GV45" s="682"/>
      <c r="GW45" s="682"/>
      <c r="GX45" s="682"/>
      <c r="GY45" s="682"/>
      <c r="GZ45" s="682"/>
      <c r="HA45" s="682"/>
      <c r="HB45" s="682"/>
      <c r="HC45" s="682"/>
    </row>
    <row r="46" customFormat="false" ht="15.75" hidden="false" customHeight="false" outlineLevel="0" collapsed="false">
      <c r="A46" s="682"/>
      <c r="B46" s="682"/>
      <c r="C46" s="682"/>
      <c r="D46" s="682"/>
      <c r="E46" s="682"/>
      <c r="F46" s="682"/>
      <c r="G46" s="682"/>
      <c r="H46" s="682"/>
      <c r="I46" s="682"/>
      <c r="J46" s="682"/>
      <c r="K46" s="682"/>
      <c r="L46" s="682"/>
      <c r="M46" s="682"/>
      <c r="N46" s="682"/>
      <c r="O46" s="682"/>
      <c r="P46" s="682"/>
      <c r="Q46" s="682"/>
      <c r="R46" s="682"/>
      <c r="S46" s="682"/>
      <c r="T46" s="682"/>
      <c r="U46" s="682"/>
      <c r="V46" s="682"/>
      <c r="W46" s="682"/>
      <c r="X46" s="682"/>
      <c r="Y46" s="682"/>
      <c r="Z46" s="682"/>
      <c r="AA46" s="682"/>
      <c r="AB46" s="682"/>
      <c r="AC46" s="682"/>
      <c r="AD46" s="682"/>
      <c r="AE46" s="682"/>
      <c r="AF46" s="682"/>
      <c r="AG46" s="682"/>
      <c r="AH46" s="682"/>
      <c r="AI46" s="682"/>
      <c r="AJ46" s="682"/>
      <c r="AK46" s="682"/>
      <c r="AL46" s="682"/>
      <c r="AM46" s="682"/>
      <c r="AN46" s="682"/>
      <c r="AO46" s="682"/>
      <c r="AP46" s="682"/>
      <c r="AQ46" s="682"/>
      <c r="AR46" s="682"/>
      <c r="AS46" s="682"/>
      <c r="AT46" s="682"/>
      <c r="AU46" s="682"/>
      <c r="AV46" s="682"/>
      <c r="AW46" s="682"/>
      <c r="AX46" s="682"/>
      <c r="AY46" s="682"/>
      <c r="AZ46" s="682"/>
      <c r="BA46" s="682"/>
      <c r="BB46" s="682"/>
      <c r="BC46" s="682"/>
      <c r="BD46" s="682"/>
      <c r="BE46" s="682"/>
      <c r="BF46" s="682"/>
      <c r="BG46" s="682"/>
      <c r="BH46" s="682"/>
      <c r="BI46" s="682"/>
      <c r="BJ46" s="682"/>
      <c r="BK46" s="682"/>
      <c r="BL46" s="682"/>
      <c r="BM46" s="682"/>
      <c r="BN46" s="682"/>
      <c r="BO46" s="682"/>
      <c r="BP46" s="682"/>
      <c r="BQ46" s="682"/>
      <c r="BR46" s="682"/>
      <c r="BS46" s="682"/>
      <c r="BT46" s="682"/>
      <c r="BU46" s="682"/>
      <c r="BV46" s="682"/>
      <c r="BW46" s="682"/>
      <c r="BX46" s="682"/>
      <c r="BY46" s="682"/>
      <c r="BZ46" s="682"/>
      <c r="CA46" s="682"/>
      <c r="CB46" s="682"/>
      <c r="CC46" s="682"/>
      <c r="CD46" s="682"/>
      <c r="CE46" s="682"/>
      <c r="CF46" s="682"/>
      <c r="CG46" s="682"/>
      <c r="CH46" s="682"/>
      <c r="CI46" s="682"/>
      <c r="CJ46" s="682"/>
      <c r="CK46" s="682"/>
      <c r="CL46" s="682"/>
      <c r="CM46" s="682"/>
      <c r="CN46" s="682"/>
      <c r="CO46" s="682"/>
      <c r="CP46" s="682"/>
      <c r="CQ46" s="682"/>
      <c r="CR46" s="682"/>
      <c r="CS46" s="682"/>
      <c r="CT46" s="682"/>
      <c r="CU46" s="682"/>
      <c r="CV46" s="682"/>
      <c r="CW46" s="682"/>
      <c r="CX46" s="682"/>
      <c r="CY46" s="682"/>
      <c r="CZ46" s="682"/>
      <c r="DA46" s="682"/>
      <c r="DB46" s="682"/>
      <c r="DC46" s="682"/>
      <c r="DD46" s="682"/>
      <c r="DE46" s="682"/>
      <c r="DF46" s="682"/>
      <c r="DG46" s="682"/>
      <c r="DH46" s="682"/>
      <c r="DI46" s="682"/>
      <c r="DJ46" s="682"/>
      <c r="DK46" s="682"/>
      <c r="DL46" s="682"/>
      <c r="DM46" s="682"/>
      <c r="DN46" s="682"/>
      <c r="DO46" s="682"/>
      <c r="DP46" s="682"/>
      <c r="DQ46" s="682"/>
      <c r="DR46" s="682"/>
      <c r="DS46" s="682"/>
      <c r="DT46" s="682"/>
      <c r="DU46" s="682"/>
      <c r="DV46" s="682"/>
      <c r="DW46" s="682"/>
      <c r="DX46" s="682"/>
      <c r="DY46" s="682"/>
      <c r="DZ46" s="682"/>
      <c r="EA46" s="682"/>
      <c r="EB46" s="682"/>
      <c r="EC46" s="682"/>
      <c r="ED46" s="682"/>
      <c r="EE46" s="682"/>
      <c r="EF46" s="682"/>
      <c r="EG46" s="682"/>
      <c r="EH46" s="682"/>
      <c r="EI46" s="682"/>
      <c r="EJ46" s="682"/>
      <c r="EK46" s="682"/>
      <c r="EL46" s="682"/>
      <c r="EM46" s="682"/>
      <c r="EN46" s="682"/>
      <c r="EO46" s="682"/>
      <c r="EP46" s="682"/>
      <c r="EQ46" s="682"/>
      <c r="ER46" s="682"/>
      <c r="ES46" s="682"/>
      <c r="ET46" s="682"/>
      <c r="EU46" s="682"/>
      <c r="EV46" s="682"/>
      <c r="EW46" s="682"/>
      <c r="EX46" s="682"/>
      <c r="EY46" s="682"/>
      <c r="EZ46" s="682"/>
      <c r="FA46" s="682"/>
      <c r="FB46" s="682"/>
      <c r="FC46" s="682"/>
      <c r="FD46" s="682"/>
      <c r="FE46" s="682"/>
      <c r="FF46" s="682"/>
      <c r="FG46" s="682"/>
      <c r="FH46" s="682"/>
      <c r="FI46" s="682"/>
      <c r="FJ46" s="682"/>
      <c r="FK46" s="682"/>
      <c r="FL46" s="682"/>
      <c r="FM46" s="682"/>
      <c r="FN46" s="682"/>
      <c r="FO46" s="682"/>
      <c r="FP46" s="682"/>
      <c r="FQ46" s="682"/>
      <c r="FR46" s="682"/>
      <c r="FS46" s="682"/>
      <c r="FT46" s="682"/>
      <c r="FU46" s="682"/>
      <c r="FV46" s="682"/>
      <c r="FW46" s="682"/>
      <c r="FX46" s="682"/>
      <c r="FY46" s="682"/>
      <c r="FZ46" s="682"/>
      <c r="GA46" s="682"/>
      <c r="GB46" s="682"/>
      <c r="GC46" s="682"/>
      <c r="GD46" s="682"/>
      <c r="GE46" s="682"/>
      <c r="GF46" s="682"/>
      <c r="GG46" s="682"/>
      <c r="GH46" s="682"/>
      <c r="GI46" s="682"/>
      <c r="GJ46" s="682"/>
      <c r="GK46" s="682"/>
      <c r="GL46" s="682"/>
      <c r="GM46" s="682"/>
      <c r="GN46" s="682"/>
      <c r="GO46" s="682"/>
      <c r="GP46" s="682"/>
      <c r="GQ46" s="682"/>
      <c r="GR46" s="682"/>
      <c r="GS46" s="682"/>
      <c r="GT46" s="682"/>
      <c r="GU46" s="682"/>
      <c r="GV46" s="682"/>
      <c r="GW46" s="682"/>
      <c r="GX46" s="682"/>
      <c r="GY46" s="682"/>
      <c r="GZ46" s="682"/>
      <c r="HA46" s="682"/>
      <c r="HB46" s="682"/>
      <c r="HC46" s="682"/>
    </row>
    <row r="47" customFormat="false" ht="15.75" hidden="false" customHeight="false" outlineLevel="0" collapsed="false">
      <c r="A47" s="682"/>
      <c r="B47" s="682"/>
      <c r="C47" s="682"/>
      <c r="D47" s="682"/>
      <c r="E47" s="682"/>
      <c r="F47" s="682"/>
      <c r="G47" s="682"/>
      <c r="H47" s="682"/>
      <c r="I47" s="682"/>
      <c r="J47" s="682"/>
      <c r="K47" s="682"/>
      <c r="L47" s="682"/>
      <c r="M47" s="682"/>
      <c r="N47" s="682"/>
      <c r="O47" s="682"/>
      <c r="P47" s="682"/>
      <c r="Q47" s="682"/>
      <c r="R47" s="682"/>
      <c r="S47" s="682"/>
      <c r="T47" s="682"/>
      <c r="U47" s="682"/>
      <c r="V47" s="682"/>
      <c r="W47" s="682"/>
      <c r="X47" s="682"/>
      <c r="Y47" s="682"/>
      <c r="Z47" s="682"/>
      <c r="AA47" s="682"/>
      <c r="AB47" s="682"/>
      <c r="AC47" s="682"/>
      <c r="AD47" s="682"/>
      <c r="AE47" s="682"/>
      <c r="AF47" s="682"/>
      <c r="AG47" s="682"/>
      <c r="AH47" s="682"/>
      <c r="AI47" s="682"/>
      <c r="AJ47" s="682"/>
      <c r="AK47" s="682"/>
      <c r="AL47" s="682"/>
      <c r="AM47" s="682"/>
      <c r="AN47" s="682"/>
      <c r="AO47" s="682"/>
      <c r="AP47" s="682"/>
      <c r="AQ47" s="682"/>
      <c r="AR47" s="682"/>
      <c r="AS47" s="682"/>
      <c r="AT47" s="682"/>
      <c r="AU47" s="682"/>
      <c r="AV47" s="682"/>
      <c r="AW47" s="682"/>
      <c r="AX47" s="682"/>
      <c r="AY47" s="682"/>
      <c r="AZ47" s="682"/>
      <c r="BA47" s="682"/>
      <c r="BB47" s="682"/>
      <c r="BC47" s="682"/>
      <c r="BD47" s="682"/>
      <c r="BE47" s="682"/>
      <c r="BF47" s="682"/>
      <c r="BG47" s="682"/>
      <c r="BH47" s="682"/>
      <c r="BI47" s="682"/>
      <c r="BJ47" s="682"/>
      <c r="BK47" s="682"/>
      <c r="BL47" s="682"/>
      <c r="BM47" s="682"/>
      <c r="BN47" s="682"/>
      <c r="BO47" s="682"/>
      <c r="BP47" s="682"/>
      <c r="BQ47" s="682"/>
      <c r="BR47" s="682"/>
      <c r="BS47" s="682"/>
      <c r="BT47" s="682"/>
      <c r="BU47" s="682"/>
      <c r="BV47" s="682"/>
      <c r="BW47" s="682"/>
      <c r="BX47" s="682"/>
      <c r="BY47" s="682"/>
      <c r="BZ47" s="682"/>
      <c r="CA47" s="682"/>
      <c r="CB47" s="682"/>
      <c r="CC47" s="682"/>
      <c r="CD47" s="682"/>
      <c r="CE47" s="682"/>
      <c r="CF47" s="682"/>
      <c r="CG47" s="682"/>
      <c r="CH47" s="682"/>
      <c r="CI47" s="682"/>
      <c r="CJ47" s="682"/>
      <c r="CK47" s="682"/>
      <c r="CL47" s="682"/>
      <c r="CM47" s="682"/>
      <c r="CN47" s="682"/>
      <c r="CO47" s="682"/>
      <c r="CP47" s="682"/>
      <c r="CQ47" s="682"/>
      <c r="CR47" s="682"/>
      <c r="CS47" s="682"/>
      <c r="CT47" s="682"/>
      <c r="CU47" s="682"/>
      <c r="CV47" s="682"/>
      <c r="CW47" s="682"/>
      <c r="CX47" s="682"/>
      <c r="CY47" s="682"/>
      <c r="CZ47" s="682"/>
      <c r="DA47" s="682"/>
      <c r="DB47" s="682"/>
      <c r="DC47" s="682"/>
      <c r="DD47" s="682"/>
      <c r="DE47" s="682"/>
      <c r="DF47" s="682"/>
      <c r="DG47" s="682"/>
      <c r="DH47" s="682"/>
      <c r="DI47" s="682"/>
      <c r="DJ47" s="682"/>
      <c r="DK47" s="682"/>
      <c r="DL47" s="682"/>
      <c r="DM47" s="682"/>
      <c r="DN47" s="682"/>
      <c r="DO47" s="682"/>
      <c r="DP47" s="682"/>
      <c r="DQ47" s="682"/>
      <c r="DR47" s="682"/>
      <c r="DS47" s="682"/>
      <c r="DT47" s="682"/>
      <c r="DU47" s="682"/>
      <c r="DV47" s="682"/>
      <c r="DW47" s="682"/>
      <c r="DX47" s="682"/>
      <c r="DY47" s="682"/>
      <c r="DZ47" s="682"/>
      <c r="EA47" s="682"/>
      <c r="EB47" s="682"/>
      <c r="EC47" s="682"/>
      <c r="ED47" s="682"/>
      <c r="EE47" s="682"/>
      <c r="EF47" s="682"/>
      <c r="EG47" s="682"/>
      <c r="EH47" s="682"/>
      <c r="EI47" s="682"/>
      <c r="EJ47" s="682"/>
      <c r="EK47" s="682"/>
      <c r="EL47" s="682"/>
      <c r="EM47" s="682"/>
      <c r="EN47" s="682"/>
      <c r="EO47" s="682"/>
      <c r="EP47" s="682"/>
      <c r="EQ47" s="682"/>
      <c r="ER47" s="682"/>
      <c r="ES47" s="682"/>
      <c r="ET47" s="682"/>
      <c r="EU47" s="682"/>
      <c r="EV47" s="682"/>
      <c r="EW47" s="682"/>
      <c r="EX47" s="682"/>
      <c r="EY47" s="682"/>
      <c r="EZ47" s="682"/>
      <c r="FA47" s="682"/>
      <c r="FB47" s="682"/>
      <c r="FC47" s="682"/>
      <c r="FD47" s="682"/>
      <c r="FE47" s="682"/>
      <c r="FF47" s="682"/>
      <c r="FG47" s="682"/>
      <c r="FH47" s="682"/>
      <c r="FI47" s="682"/>
      <c r="FJ47" s="682"/>
      <c r="FK47" s="682"/>
      <c r="FL47" s="682"/>
      <c r="FM47" s="682"/>
      <c r="FN47" s="682"/>
      <c r="FO47" s="682"/>
      <c r="FP47" s="682"/>
      <c r="FQ47" s="682"/>
      <c r="FR47" s="682"/>
      <c r="FS47" s="682"/>
      <c r="FT47" s="682"/>
      <c r="FU47" s="682"/>
      <c r="FV47" s="682"/>
      <c r="FW47" s="682"/>
      <c r="FX47" s="682"/>
      <c r="FY47" s="682"/>
      <c r="FZ47" s="682"/>
      <c r="GA47" s="682"/>
      <c r="GB47" s="682"/>
      <c r="GC47" s="682"/>
      <c r="GD47" s="682"/>
      <c r="GE47" s="682"/>
      <c r="GF47" s="682"/>
      <c r="GG47" s="682"/>
      <c r="GH47" s="682"/>
      <c r="GI47" s="682"/>
      <c r="GJ47" s="682"/>
      <c r="GK47" s="682"/>
      <c r="GL47" s="682"/>
      <c r="GM47" s="682"/>
      <c r="GN47" s="682"/>
      <c r="GO47" s="682"/>
      <c r="GP47" s="682"/>
      <c r="GQ47" s="682"/>
      <c r="GR47" s="682"/>
      <c r="GS47" s="682"/>
      <c r="GT47" s="682"/>
      <c r="GU47" s="682"/>
      <c r="GV47" s="682"/>
      <c r="GW47" s="682"/>
      <c r="GX47" s="682"/>
      <c r="GY47" s="682"/>
      <c r="GZ47" s="682"/>
      <c r="HA47" s="682"/>
      <c r="HB47" s="682"/>
      <c r="HC47" s="682"/>
    </row>
    <row r="48" customFormat="false" ht="15.75" hidden="false" customHeight="false" outlineLevel="0" collapsed="false">
      <c r="A48" s="682"/>
      <c r="B48" s="682"/>
      <c r="C48" s="682"/>
      <c r="D48" s="682"/>
      <c r="E48" s="682"/>
      <c r="F48" s="682"/>
      <c r="G48" s="682"/>
      <c r="H48" s="682"/>
      <c r="I48" s="682"/>
      <c r="J48" s="682"/>
      <c r="K48" s="682"/>
      <c r="L48" s="682"/>
      <c r="M48" s="682"/>
      <c r="N48" s="682"/>
      <c r="O48" s="682"/>
      <c r="P48" s="682"/>
      <c r="Q48" s="682"/>
      <c r="R48" s="682"/>
      <c r="S48" s="682"/>
      <c r="T48" s="682"/>
      <c r="U48" s="682"/>
      <c r="V48" s="682"/>
      <c r="W48" s="682"/>
      <c r="X48" s="682"/>
      <c r="Y48" s="682"/>
      <c r="Z48" s="682"/>
      <c r="AA48" s="682"/>
      <c r="AB48" s="682"/>
      <c r="AC48" s="682"/>
      <c r="AD48" s="682"/>
      <c r="AE48" s="682"/>
      <c r="AF48" s="682"/>
      <c r="AG48" s="682"/>
      <c r="AH48" s="682"/>
      <c r="AI48" s="682"/>
      <c r="AJ48" s="682"/>
      <c r="AK48" s="682"/>
      <c r="AL48" s="682"/>
      <c r="AM48" s="682"/>
      <c r="AN48" s="682"/>
      <c r="AO48" s="682"/>
      <c r="AP48" s="682"/>
      <c r="AQ48" s="682"/>
      <c r="AR48" s="682"/>
      <c r="AS48" s="682"/>
      <c r="AT48" s="682"/>
      <c r="AU48" s="682"/>
      <c r="AV48" s="682"/>
      <c r="AW48" s="682"/>
      <c r="AX48" s="682"/>
      <c r="AY48" s="682"/>
      <c r="AZ48" s="682"/>
      <c r="BA48" s="682"/>
      <c r="BB48" s="682"/>
      <c r="BC48" s="682"/>
      <c r="BD48" s="682"/>
      <c r="BE48" s="682"/>
      <c r="BF48" s="682"/>
      <c r="BG48" s="682"/>
      <c r="BH48" s="682"/>
      <c r="BI48" s="682"/>
      <c r="BJ48" s="682"/>
      <c r="BK48" s="682"/>
      <c r="BL48" s="682"/>
      <c r="BM48" s="682"/>
      <c r="BN48" s="682"/>
      <c r="BO48" s="682"/>
      <c r="BP48" s="682"/>
      <c r="BQ48" s="682"/>
      <c r="BR48" s="682"/>
      <c r="BS48" s="682"/>
      <c r="BT48" s="682"/>
      <c r="BU48" s="682"/>
      <c r="BV48" s="682"/>
      <c r="BW48" s="682"/>
      <c r="BX48" s="682"/>
      <c r="BY48" s="682"/>
      <c r="BZ48" s="682"/>
      <c r="CA48" s="682"/>
      <c r="CB48" s="682"/>
      <c r="CC48" s="682"/>
      <c r="CD48" s="682"/>
      <c r="CE48" s="682"/>
      <c r="CF48" s="682"/>
      <c r="CG48" s="682"/>
      <c r="CH48" s="682"/>
      <c r="CI48" s="682"/>
      <c r="CJ48" s="682"/>
      <c r="CK48" s="682"/>
      <c r="CL48" s="682"/>
      <c r="CM48" s="682"/>
      <c r="CN48" s="682"/>
      <c r="CO48" s="682"/>
      <c r="CP48" s="682"/>
      <c r="CQ48" s="682"/>
      <c r="CR48" s="682"/>
      <c r="CS48" s="682"/>
      <c r="CT48" s="682"/>
      <c r="CU48" s="682"/>
      <c r="CV48" s="682"/>
      <c r="CW48" s="682"/>
      <c r="CX48" s="682"/>
      <c r="CY48" s="682"/>
      <c r="CZ48" s="682"/>
      <c r="DA48" s="682"/>
      <c r="DB48" s="682"/>
      <c r="DC48" s="682"/>
      <c r="DD48" s="682"/>
      <c r="DE48" s="682"/>
      <c r="DF48" s="682"/>
      <c r="DG48" s="682"/>
      <c r="DH48" s="682"/>
      <c r="DI48" s="682"/>
      <c r="DJ48" s="682"/>
      <c r="DK48" s="682"/>
      <c r="DL48" s="682"/>
      <c r="DM48" s="682"/>
      <c r="DN48" s="682"/>
      <c r="DO48" s="682"/>
      <c r="DP48" s="682"/>
      <c r="DQ48" s="682"/>
      <c r="DR48" s="682"/>
      <c r="DS48" s="682"/>
      <c r="DT48" s="682"/>
      <c r="DU48" s="682"/>
      <c r="DV48" s="682"/>
      <c r="DW48" s="682"/>
      <c r="DX48" s="682"/>
      <c r="DY48" s="682"/>
      <c r="DZ48" s="682"/>
      <c r="EA48" s="682"/>
      <c r="EB48" s="682"/>
      <c r="EC48" s="682"/>
      <c r="ED48" s="682"/>
      <c r="EE48" s="682"/>
      <c r="EF48" s="682"/>
      <c r="EG48" s="682"/>
      <c r="EH48" s="682"/>
      <c r="EI48" s="682"/>
      <c r="EJ48" s="682"/>
      <c r="EK48" s="682"/>
      <c r="EL48" s="682"/>
      <c r="EM48" s="682"/>
      <c r="EN48" s="682"/>
      <c r="EO48" s="682"/>
      <c r="EP48" s="682"/>
      <c r="EQ48" s="682"/>
      <c r="ER48" s="682"/>
      <c r="ES48" s="682"/>
      <c r="ET48" s="682"/>
      <c r="EU48" s="682"/>
      <c r="EV48" s="682"/>
      <c r="EW48" s="682"/>
      <c r="EX48" s="682"/>
      <c r="EY48" s="682"/>
      <c r="EZ48" s="682"/>
      <c r="FA48" s="682"/>
      <c r="FB48" s="682"/>
      <c r="FC48" s="682"/>
      <c r="FD48" s="682"/>
      <c r="FE48" s="682"/>
      <c r="FF48" s="682"/>
      <c r="FG48" s="682"/>
      <c r="FH48" s="682"/>
      <c r="FI48" s="682"/>
      <c r="FJ48" s="682"/>
      <c r="FK48" s="682"/>
      <c r="FL48" s="682"/>
      <c r="FM48" s="682"/>
      <c r="FN48" s="682"/>
      <c r="FO48" s="682"/>
      <c r="FP48" s="682"/>
      <c r="FQ48" s="682"/>
      <c r="FR48" s="682"/>
      <c r="FS48" s="682"/>
      <c r="FT48" s="682"/>
      <c r="FU48" s="682"/>
      <c r="FV48" s="682"/>
      <c r="FW48" s="682"/>
      <c r="FX48" s="682"/>
      <c r="FY48" s="682"/>
      <c r="FZ48" s="682"/>
      <c r="GA48" s="682"/>
      <c r="GB48" s="682"/>
      <c r="GC48" s="682"/>
      <c r="GD48" s="682"/>
      <c r="GE48" s="682"/>
      <c r="GF48" s="682"/>
      <c r="GG48" s="682"/>
      <c r="GH48" s="682"/>
      <c r="GI48" s="682"/>
      <c r="GJ48" s="682"/>
      <c r="GK48" s="682"/>
      <c r="GL48" s="682"/>
      <c r="GM48" s="682"/>
      <c r="GN48" s="682"/>
      <c r="GO48" s="682"/>
      <c r="GP48" s="682"/>
      <c r="GQ48" s="682"/>
      <c r="GR48" s="682"/>
      <c r="GS48" s="682"/>
      <c r="GT48" s="682"/>
      <c r="GU48" s="682"/>
      <c r="GV48" s="682"/>
      <c r="GW48" s="682"/>
      <c r="GX48" s="682"/>
      <c r="GY48" s="682"/>
      <c r="GZ48" s="682"/>
      <c r="HA48" s="682"/>
      <c r="HB48" s="682"/>
      <c r="HC48" s="682"/>
    </row>
    <row r="49" customFormat="false" ht="15.75" hidden="false" customHeight="false" outlineLevel="0" collapsed="false">
      <c r="A49" s="682"/>
      <c r="B49" s="682"/>
      <c r="C49" s="682"/>
      <c r="D49" s="682"/>
      <c r="E49" s="682"/>
      <c r="F49" s="682"/>
      <c r="G49" s="682"/>
      <c r="H49" s="682"/>
      <c r="I49" s="682"/>
      <c r="J49" s="682"/>
      <c r="K49" s="682"/>
      <c r="L49" s="682"/>
      <c r="M49" s="682"/>
      <c r="N49" s="682"/>
      <c r="O49" s="682"/>
      <c r="P49" s="682"/>
      <c r="Q49" s="682"/>
      <c r="R49" s="682"/>
      <c r="S49" s="682"/>
      <c r="T49" s="682"/>
      <c r="U49" s="682"/>
      <c r="V49" s="682"/>
      <c r="W49" s="682"/>
      <c r="X49" s="682"/>
      <c r="Y49" s="682"/>
      <c r="Z49" s="682"/>
      <c r="AA49" s="682"/>
      <c r="AB49" s="682"/>
      <c r="AC49" s="682"/>
      <c r="AD49" s="682"/>
      <c r="AE49" s="682"/>
      <c r="AF49" s="682"/>
      <c r="AG49" s="682"/>
      <c r="AH49" s="682"/>
      <c r="AI49" s="682"/>
      <c r="AJ49" s="682"/>
      <c r="AK49" s="682"/>
      <c r="AL49" s="682"/>
      <c r="AM49" s="682"/>
      <c r="AN49" s="682"/>
      <c r="AO49" s="682"/>
      <c r="AP49" s="682"/>
      <c r="AQ49" s="682"/>
      <c r="AR49" s="682"/>
      <c r="AS49" s="682"/>
      <c r="AT49" s="682"/>
      <c r="AU49" s="682"/>
      <c r="AV49" s="682"/>
      <c r="AW49" s="682"/>
      <c r="AX49" s="682"/>
      <c r="AY49" s="682"/>
      <c r="AZ49" s="682"/>
      <c r="BA49" s="682"/>
      <c r="BB49" s="682"/>
      <c r="BC49" s="682"/>
      <c r="BD49" s="682"/>
      <c r="BE49" s="682"/>
      <c r="BF49" s="682"/>
      <c r="BG49" s="682"/>
      <c r="BH49" s="682"/>
      <c r="BI49" s="682"/>
      <c r="BJ49" s="682"/>
      <c r="BK49" s="682"/>
      <c r="BL49" s="682"/>
      <c r="BM49" s="682"/>
      <c r="BN49" s="682"/>
      <c r="BO49" s="682"/>
      <c r="BP49" s="682"/>
      <c r="BQ49" s="682"/>
      <c r="BR49" s="682"/>
      <c r="BS49" s="682"/>
      <c r="BT49" s="682"/>
      <c r="BU49" s="682"/>
      <c r="BV49" s="682"/>
      <c r="BW49" s="682"/>
      <c r="BX49" s="682"/>
      <c r="BY49" s="682"/>
      <c r="BZ49" s="682"/>
      <c r="CA49" s="682"/>
      <c r="CB49" s="682"/>
      <c r="CC49" s="682"/>
      <c r="CD49" s="682"/>
      <c r="CE49" s="682"/>
      <c r="CF49" s="682"/>
      <c r="CG49" s="682"/>
      <c r="CH49" s="682"/>
      <c r="CI49" s="682"/>
      <c r="CJ49" s="682"/>
      <c r="CK49" s="682"/>
      <c r="CL49" s="682"/>
      <c r="CM49" s="682"/>
      <c r="CN49" s="682"/>
      <c r="CO49" s="682"/>
      <c r="CP49" s="682"/>
      <c r="CQ49" s="682"/>
      <c r="CR49" s="682"/>
      <c r="CS49" s="682"/>
      <c r="CT49" s="682"/>
      <c r="CU49" s="682"/>
      <c r="CV49" s="682"/>
      <c r="CW49" s="682"/>
      <c r="CX49" s="682"/>
      <c r="CY49" s="682"/>
      <c r="CZ49" s="682"/>
      <c r="DA49" s="682"/>
      <c r="DB49" s="682"/>
      <c r="DC49" s="682"/>
      <c r="DD49" s="682"/>
      <c r="DE49" s="682"/>
      <c r="DF49" s="682"/>
      <c r="DG49" s="682"/>
      <c r="DH49" s="682"/>
      <c r="DI49" s="682"/>
      <c r="DJ49" s="682"/>
      <c r="DK49" s="682"/>
      <c r="DL49" s="682"/>
      <c r="DM49" s="682"/>
      <c r="DN49" s="682"/>
      <c r="DO49" s="682"/>
      <c r="DP49" s="682"/>
      <c r="DQ49" s="682"/>
      <c r="DR49" s="682"/>
      <c r="DS49" s="682"/>
      <c r="DT49" s="682"/>
      <c r="DU49" s="682"/>
      <c r="DV49" s="682"/>
      <c r="DW49" s="682"/>
      <c r="DX49" s="682"/>
      <c r="DY49" s="682"/>
      <c r="DZ49" s="682"/>
      <c r="EA49" s="682"/>
      <c r="EB49" s="682"/>
      <c r="EC49" s="682"/>
      <c r="ED49" s="682"/>
      <c r="EE49" s="682"/>
      <c r="EF49" s="682"/>
      <c r="EG49" s="682"/>
      <c r="EH49" s="682"/>
      <c r="EI49" s="682"/>
      <c r="EJ49" s="682"/>
      <c r="EK49" s="682"/>
      <c r="EL49" s="682"/>
      <c r="EM49" s="682"/>
      <c r="EN49" s="682"/>
      <c r="EO49" s="682"/>
      <c r="EP49" s="682"/>
      <c r="EQ49" s="682"/>
      <c r="ER49" s="682"/>
      <c r="ES49" s="682"/>
      <c r="ET49" s="682"/>
      <c r="EU49" s="682"/>
      <c r="EV49" s="682"/>
      <c r="EW49" s="682"/>
      <c r="EX49" s="682"/>
      <c r="EY49" s="682"/>
      <c r="EZ49" s="682"/>
      <c r="FA49" s="682"/>
      <c r="FB49" s="682"/>
      <c r="FC49" s="682"/>
      <c r="FD49" s="682"/>
      <c r="FE49" s="682"/>
      <c r="FF49" s="682"/>
      <c r="FG49" s="682"/>
      <c r="FH49" s="682"/>
      <c r="FI49" s="682"/>
      <c r="FJ49" s="682"/>
      <c r="FK49" s="682"/>
      <c r="FL49" s="682"/>
      <c r="FM49" s="682"/>
      <c r="FN49" s="682"/>
      <c r="FO49" s="682"/>
      <c r="FP49" s="682"/>
      <c r="FQ49" s="682"/>
      <c r="FR49" s="682"/>
      <c r="FS49" s="682"/>
      <c r="FT49" s="682"/>
      <c r="FU49" s="682"/>
      <c r="FV49" s="682"/>
      <c r="FW49" s="682"/>
      <c r="FX49" s="682"/>
      <c r="FY49" s="682"/>
      <c r="FZ49" s="682"/>
      <c r="GA49" s="682"/>
      <c r="GB49" s="682"/>
      <c r="GC49" s="682"/>
      <c r="GD49" s="682"/>
      <c r="GE49" s="682"/>
      <c r="GF49" s="682"/>
      <c r="GG49" s="682"/>
      <c r="GH49" s="682"/>
      <c r="GI49" s="682"/>
      <c r="GJ49" s="682"/>
      <c r="GK49" s="682"/>
      <c r="GL49" s="682"/>
      <c r="GM49" s="682"/>
      <c r="GN49" s="682"/>
      <c r="GO49" s="682"/>
      <c r="GP49" s="682"/>
      <c r="GQ49" s="682"/>
      <c r="GR49" s="682"/>
      <c r="GS49" s="682"/>
      <c r="GT49" s="682"/>
      <c r="GU49" s="682"/>
      <c r="GV49" s="682"/>
      <c r="GW49" s="682"/>
      <c r="GX49" s="682"/>
      <c r="GY49" s="682"/>
      <c r="GZ49" s="682"/>
      <c r="HA49" s="682"/>
      <c r="HB49" s="682"/>
      <c r="HC49" s="682"/>
    </row>
    <row r="50" customFormat="false" ht="15.75" hidden="false" customHeight="false" outlineLevel="0" collapsed="false">
      <c r="A50" s="682"/>
      <c r="B50" s="682"/>
      <c r="C50" s="682"/>
      <c r="D50" s="682"/>
      <c r="E50" s="682"/>
      <c r="F50" s="682"/>
      <c r="G50" s="682"/>
      <c r="H50" s="682"/>
      <c r="I50" s="682"/>
      <c r="J50" s="682"/>
      <c r="K50" s="682"/>
      <c r="L50" s="682"/>
      <c r="M50" s="682"/>
      <c r="N50" s="682"/>
      <c r="O50" s="682"/>
      <c r="P50" s="682"/>
      <c r="Q50" s="682"/>
      <c r="R50" s="682"/>
      <c r="S50" s="682"/>
      <c r="T50" s="682"/>
      <c r="U50" s="682"/>
      <c r="V50" s="682"/>
      <c r="W50" s="682"/>
      <c r="X50" s="682"/>
      <c r="Y50" s="682"/>
      <c r="Z50" s="682"/>
      <c r="AA50" s="682"/>
      <c r="AB50" s="682"/>
      <c r="AC50" s="682"/>
      <c r="AD50" s="682"/>
      <c r="AE50" s="682"/>
      <c r="AF50" s="682"/>
      <c r="AG50" s="682"/>
      <c r="AH50" s="682"/>
      <c r="AI50" s="682"/>
      <c r="AJ50" s="682"/>
      <c r="AK50" s="682"/>
      <c r="AL50" s="682"/>
      <c r="AM50" s="682"/>
      <c r="AN50" s="682"/>
      <c r="AO50" s="682"/>
      <c r="AP50" s="682"/>
      <c r="AQ50" s="682"/>
      <c r="AR50" s="682"/>
      <c r="AS50" s="682"/>
      <c r="AT50" s="682"/>
      <c r="AU50" s="682"/>
      <c r="AV50" s="682"/>
      <c r="AW50" s="682"/>
      <c r="AX50" s="682"/>
      <c r="AY50" s="682"/>
      <c r="AZ50" s="682"/>
      <c r="BA50" s="682"/>
      <c r="BB50" s="682"/>
      <c r="BC50" s="682"/>
      <c r="BD50" s="682"/>
      <c r="BE50" s="682"/>
      <c r="BF50" s="682"/>
      <c r="BG50" s="682"/>
      <c r="BH50" s="682"/>
      <c r="BI50" s="682"/>
      <c r="BJ50" s="682"/>
      <c r="BK50" s="682"/>
      <c r="BL50" s="682"/>
      <c r="BM50" s="682"/>
      <c r="BN50" s="682"/>
      <c r="BO50" s="682"/>
      <c r="BP50" s="682"/>
      <c r="BQ50" s="682"/>
      <c r="BR50" s="682"/>
      <c r="BS50" s="682"/>
      <c r="BT50" s="682"/>
      <c r="BU50" s="682"/>
      <c r="BV50" s="682"/>
      <c r="BW50" s="682"/>
      <c r="BX50" s="682"/>
      <c r="BY50" s="682"/>
      <c r="BZ50" s="682"/>
      <c r="CA50" s="682"/>
      <c r="CB50" s="682"/>
      <c r="CC50" s="682"/>
      <c r="CD50" s="682"/>
      <c r="CE50" s="682"/>
      <c r="CF50" s="682"/>
      <c r="CG50" s="682"/>
      <c r="CH50" s="682"/>
      <c r="CI50" s="682"/>
      <c r="CJ50" s="682"/>
      <c r="CK50" s="682"/>
      <c r="CL50" s="682"/>
      <c r="CM50" s="682"/>
      <c r="CN50" s="682"/>
      <c r="CO50" s="682"/>
      <c r="CP50" s="682"/>
      <c r="CQ50" s="682"/>
      <c r="CR50" s="682"/>
      <c r="CS50" s="682"/>
      <c r="CT50" s="682"/>
      <c r="CU50" s="682"/>
      <c r="CV50" s="682"/>
      <c r="CW50" s="682"/>
      <c r="CX50" s="682"/>
      <c r="CY50" s="682"/>
      <c r="CZ50" s="682"/>
      <c r="DA50" s="682"/>
      <c r="DB50" s="682"/>
      <c r="DC50" s="682"/>
      <c r="DD50" s="682"/>
      <c r="DE50" s="682"/>
      <c r="DF50" s="682"/>
      <c r="DG50" s="682"/>
      <c r="DH50" s="682"/>
      <c r="DI50" s="682"/>
      <c r="DJ50" s="682"/>
      <c r="DK50" s="682"/>
      <c r="DL50" s="682"/>
      <c r="DM50" s="682"/>
      <c r="DN50" s="682"/>
      <c r="DO50" s="682"/>
      <c r="DP50" s="682"/>
      <c r="DQ50" s="682"/>
      <c r="DR50" s="682"/>
      <c r="DS50" s="682"/>
      <c r="DT50" s="682"/>
      <c r="DU50" s="682"/>
      <c r="DV50" s="682"/>
      <c r="DW50" s="682"/>
      <c r="DX50" s="682"/>
      <c r="DY50" s="682"/>
      <c r="DZ50" s="682"/>
      <c r="EA50" s="682"/>
      <c r="EB50" s="682"/>
      <c r="EC50" s="682"/>
      <c r="ED50" s="682"/>
      <c r="EE50" s="682"/>
      <c r="EF50" s="682"/>
      <c r="EG50" s="682"/>
      <c r="EH50" s="682"/>
      <c r="EI50" s="682"/>
      <c r="EJ50" s="682"/>
      <c r="EK50" s="682"/>
      <c r="EL50" s="682"/>
      <c r="EM50" s="682"/>
      <c r="EN50" s="682"/>
      <c r="EO50" s="682"/>
      <c r="EP50" s="682"/>
      <c r="EQ50" s="682"/>
      <c r="ER50" s="682"/>
      <c r="ES50" s="682"/>
      <c r="ET50" s="682"/>
      <c r="EU50" s="682"/>
      <c r="EV50" s="682"/>
      <c r="EW50" s="682"/>
      <c r="EX50" s="682"/>
      <c r="EY50" s="682"/>
      <c r="EZ50" s="682"/>
      <c r="FA50" s="682"/>
      <c r="FB50" s="682"/>
      <c r="FC50" s="682"/>
      <c r="FD50" s="682"/>
      <c r="FE50" s="682"/>
      <c r="FF50" s="682"/>
      <c r="FG50" s="682"/>
      <c r="FH50" s="682"/>
      <c r="FI50" s="682"/>
      <c r="FJ50" s="682"/>
      <c r="FK50" s="682"/>
      <c r="FL50" s="682"/>
      <c r="FM50" s="682"/>
      <c r="FN50" s="682"/>
      <c r="FO50" s="682"/>
      <c r="FP50" s="682"/>
      <c r="FQ50" s="682"/>
      <c r="FR50" s="682"/>
      <c r="FS50" s="682"/>
      <c r="FT50" s="682"/>
      <c r="FU50" s="682"/>
      <c r="FV50" s="682"/>
      <c r="FW50" s="682"/>
      <c r="FX50" s="682"/>
      <c r="FY50" s="682"/>
      <c r="FZ50" s="682"/>
      <c r="GA50" s="682"/>
      <c r="GB50" s="682"/>
      <c r="GC50" s="682"/>
      <c r="GD50" s="682"/>
      <c r="GE50" s="682"/>
      <c r="GF50" s="682"/>
      <c r="GG50" s="682"/>
      <c r="GH50" s="682"/>
      <c r="GI50" s="682"/>
      <c r="GJ50" s="682"/>
      <c r="GK50" s="682"/>
      <c r="GL50" s="682"/>
      <c r="GM50" s="682"/>
      <c r="GN50" s="682"/>
      <c r="GO50" s="682"/>
      <c r="GP50" s="682"/>
      <c r="GQ50" s="682"/>
      <c r="GR50" s="682"/>
      <c r="GS50" s="682"/>
      <c r="GT50" s="682"/>
      <c r="GU50" s="682"/>
      <c r="GV50" s="682"/>
      <c r="GW50" s="682"/>
      <c r="GX50" s="682"/>
      <c r="GY50" s="682"/>
      <c r="GZ50" s="682"/>
      <c r="HA50" s="682"/>
      <c r="HB50" s="682"/>
      <c r="HC50" s="682"/>
    </row>
    <row r="51" customFormat="false" ht="15.75" hidden="false" customHeight="false" outlineLevel="0" collapsed="false">
      <c r="A51" s="682"/>
      <c r="B51" s="682"/>
      <c r="C51" s="682"/>
      <c r="D51" s="682"/>
      <c r="E51" s="682"/>
      <c r="F51" s="682"/>
      <c r="G51" s="682"/>
      <c r="H51" s="682"/>
      <c r="I51" s="682"/>
      <c r="J51" s="682"/>
      <c r="K51" s="682"/>
      <c r="L51" s="682"/>
      <c r="M51" s="682"/>
      <c r="N51" s="682"/>
      <c r="O51" s="682"/>
      <c r="P51" s="682"/>
      <c r="Q51" s="682"/>
      <c r="R51" s="682"/>
      <c r="S51" s="682"/>
      <c r="T51" s="682"/>
      <c r="U51" s="682"/>
      <c r="V51" s="682"/>
      <c r="W51" s="682"/>
      <c r="X51" s="682"/>
      <c r="Y51" s="682"/>
      <c r="Z51" s="682"/>
      <c r="AA51" s="682"/>
      <c r="AB51" s="682"/>
      <c r="AC51" s="682"/>
      <c r="AD51" s="682"/>
      <c r="AE51" s="682"/>
      <c r="AF51" s="682"/>
      <c r="AG51" s="682"/>
      <c r="AH51" s="682"/>
      <c r="AI51" s="682"/>
      <c r="AJ51" s="682"/>
      <c r="AK51" s="682"/>
      <c r="AL51" s="682"/>
      <c r="AM51" s="682"/>
      <c r="AN51" s="682"/>
      <c r="AO51" s="682"/>
      <c r="AP51" s="682"/>
      <c r="AQ51" s="682"/>
      <c r="AR51" s="682"/>
      <c r="AS51" s="682"/>
      <c r="AT51" s="682"/>
      <c r="AU51" s="682"/>
      <c r="AV51" s="682"/>
      <c r="AW51" s="682"/>
      <c r="AX51" s="682"/>
      <c r="AY51" s="682"/>
      <c r="AZ51" s="682"/>
      <c r="BA51" s="682"/>
      <c r="BB51" s="682"/>
      <c r="BC51" s="682"/>
      <c r="BD51" s="682"/>
      <c r="BE51" s="682"/>
      <c r="BF51" s="682"/>
      <c r="BG51" s="682"/>
      <c r="BH51" s="682"/>
      <c r="BI51" s="682"/>
      <c r="BJ51" s="682"/>
      <c r="BK51" s="682"/>
      <c r="BL51" s="682"/>
      <c r="BM51" s="682"/>
      <c r="BN51" s="682"/>
      <c r="BO51" s="682"/>
      <c r="BP51" s="682"/>
      <c r="BQ51" s="682"/>
      <c r="BR51" s="682"/>
      <c r="BS51" s="682"/>
      <c r="BT51" s="682"/>
      <c r="BU51" s="682"/>
      <c r="BV51" s="682"/>
      <c r="BW51" s="682"/>
      <c r="BX51" s="682"/>
      <c r="BY51" s="682"/>
      <c r="BZ51" s="682"/>
      <c r="CA51" s="682"/>
      <c r="CB51" s="682"/>
      <c r="CC51" s="682"/>
      <c r="CD51" s="682"/>
      <c r="CE51" s="682"/>
      <c r="CF51" s="682"/>
      <c r="CG51" s="682"/>
      <c r="CH51" s="682"/>
      <c r="CI51" s="682"/>
      <c r="CJ51" s="682"/>
      <c r="CK51" s="682"/>
      <c r="CL51" s="682"/>
      <c r="CM51" s="682"/>
      <c r="CN51" s="682"/>
      <c r="CO51" s="682"/>
      <c r="CP51" s="682"/>
      <c r="CQ51" s="682"/>
      <c r="CR51" s="682"/>
      <c r="CS51" s="682"/>
      <c r="CT51" s="682"/>
      <c r="CU51" s="682"/>
      <c r="CV51" s="682"/>
      <c r="CW51" s="682"/>
      <c r="CX51" s="682"/>
      <c r="CY51" s="682"/>
      <c r="CZ51" s="682"/>
      <c r="DA51" s="682"/>
      <c r="DB51" s="682"/>
      <c r="DC51" s="682"/>
      <c r="DD51" s="682"/>
      <c r="DE51" s="682"/>
      <c r="DF51" s="682"/>
      <c r="DG51" s="682"/>
      <c r="DH51" s="682"/>
      <c r="DI51" s="682"/>
      <c r="DJ51" s="682"/>
      <c r="DK51" s="682"/>
      <c r="DL51" s="682"/>
      <c r="DM51" s="682"/>
      <c r="DN51" s="682"/>
      <c r="DO51" s="682"/>
      <c r="DP51" s="682"/>
      <c r="DQ51" s="682"/>
      <c r="DR51" s="682"/>
      <c r="DS51" s="682"/>
      <c r="DT51" s="682"/>
      <c r="DU51" s="682"/>
      <c r="DV51" s="682"/>
      <c r="DW51" s="682"/>
      <c r="DX51" s="682"/>
      <c r="DY51" s="682"/>
      <c r="DZ51" s="682"/>
      <c r="EA51" s="682"/>
      <c r="EB51" s="682"/>
      <c r="EC51" s="682"/>
      <c r="ED51" s="682"/>
      <c r="EE51" s="682"/>
      <c r="EF51" s="682"/>
      <c r="EG51" s="682"/>
      <c r="EH51" s="682"/>
      <c r="EI51" s="682"/>
      <c r="EJ51" s="682"/>
      <c r="EK51" s="682"/>
      <c r="EL51" s="682"/>
      <c r="EM51" s="682"/>
      <c r="EN51" s="682"/>
      <c r="EO51" s="682"/>
      <c r="EP51" s="682"/>
      <c r="EQ51" s="682"/>
      <c r="ER51" s="682"/>
      <c r="ES51" s="682"/>
      <c r="ET51" s="682"/>
      <c r="EU51" s="682"/>
      <c r="EV51" s="682"/>
      <c r="EW51" s="682"/>
      <c r="EX51" s="682"/>
      <c r="EY51" s="682"/>
      <c r="EZ51" s="682"/>
      <c r="FA51" s="682"/>
      <c r="FB51" s="682"/>
      <c r="FC51" s="682"/>
      <c r="FD51" s="682"/>
      <c r="FE51" s="682"/>
      <c r="FF51" s="682"/>
      <c r="FG51" s="682"/>
      <c r="FH51" s="682"/>
      <c r="FI51" s="682"/>
      <c r="FJ51" s="682"/>
      <c r="FK51" s="682"/>
      <c r="FL51" s="682"/>
      <c r="FM51" s="682"/>
      <c r="FN51" s="682"/>
      <c r="FO51" s="682"/>
      <c r="FP51" s="682"/>
      <c r="FQ51" s="682"/>
      <c r="FR51" s="682"/>
      <c r="FS51" s="682"/>
      <c r="FT51" s="682"/>
      <c r="FU51" s="682"/>
      <c r="FV51" s="682"/>
      <c r="FW51" s="682"/>
      <c r="FX51" s="682"/>
      <c r="FY51" s="682"/>
      <c r="FZ51" s="682"/>
      <c r="GA51" s="682"/>
      <c r="GB51" s="682"/>
      <c r="GC51" s="682"/>
      <c r="GD51" s="682"/>
      <c r="GE51" s="682"/>
      <c r="GF51" s="682"/>
      <c r="GG51" s="682"/>
      <c r="GH51" s="682"/>
      <c r="GI51" s="682"/>
      <c r="GJ51" s="682"/>
      <c r="GK51" s="682"/>
      <c r="GL51" s="682"/>
      <c r="GM51" s="682"/>
      <c r="GN51" s="682"/>
      <c r="GO51" s="682"/>
      <c r="GP51" s="682"/>
      <c r="GQ51" s="682"/>
      <c r="GR51" s="682"/>
      <c r="GS51" s="682"/>
      <c r="GT51" s="682"/>
      <c r="GU51" s="682"/>
      <c r="GV51" s="682"/>
      <c r="GW51" s="682"/>
      <c r="GX51" s="682"/>
      <c r="GY51" s="682"/>
      <c r="GZ51" s="682"/>
      <c r="HA51" s="682"/>
      <c r="HB51" s="682"/>
      <c r="HC51" s="682"/>
    </row>
    <row r="52" customFormat="false" ht="15.75" hidden="false" customHeight="false" outlineLevel="0" collapsed="false">
      <c r="A52" s="682"/>
      <c r="B52" s="682"/>
      <c r="C52" s="682"/>
      <c r="D52" s="682"/>
      <c r="E52" s="682"/>
      <c r="F52" s="682"/>
      <c r="G52" s="682"/>
      <c r="H52" s="682"/>
      <c r="I52" s="682"/>
      <c r="J52" s="682"/>
      <c r="K52" s="682"/>
      <c r="L52" s="682"/>
      <c r="M52" s="682"/>
      <c r="N52" s="682"/>
      <c r="O52" s="682"/>
      <c r="P52" s="682"/>
      <c r="Q52" s="682"/>
      <c r="R52" s="682"/>
      <c r="S52" s="682"/>
      <c r="T52" s="682"/>
      <c r="U52" s="682"/>
      <c r="V52" s="682"/>
      <c r="W52" s="682"/>
      <c r="X52" s="682"/>
      <c r="Y52" s="682"/>
      <c r="Z52" s="682"/>
      <c r="AA52" s="682"/>
      <c r="AB52" s="682"/>
      <c r="AC52" s="682"/>
      <c r="AD52" s="682"/>
      <c r="AE52" s="682"/>
      <c r="AF52" s="682"/>
      <c r="AG52" s="682"/>
      <c r="AH52" s="682"/>
      <c r="AI52" s="682"/>
      <c r="AJ52" s="682"/>
      <c r="AK52" s="682"/>
      <c r="AL52" s="682"/>
      <c r="AM52" s="682"/>
      <c r="AN52" s="682"/>
      <c r="AO52" s="682"/>
      <c r="AP52" s="682"/>
      <c r="AQ52" s="682"/>
      <c r="AR52" s="682"/>
      <c r="AS52" s="682"/>
      <c r="AT52" s="682"/>
      <c r="AU52" s="682"/>
      <c r="AV52" s="682"/>
      <c r="AW52" s="682"/>
      <c r="AX52" s="682"/>
      <c r="AY52" s="682"/>
      <c r="AZ52" s="682"/>
      <c r="BA52" s="682"/>
      <c r="BB52" s="682"/>
      <c r="BC52" s="682"/>
      <c r="BD52" s="682"/>
      <c r="BE52" s="682"/>
      <c r="BF52" s="682"/>
      <c r="BG52" s="682"/>
      <c r="BH52" s="682"/>
      <c r="BI52" s="682"/>
      <c r="BJ52" s="682"/>
      <c r="BK52" s="682"/>
      <c r="BL52" s="682"/>
      <c r="BM52" s="682"/>
      <c r="BN52" s="682"/>
      <c r="BO52" s="682"/>
      <c r="BP52" s="682"/>
      <c r="BQ52" s="682"/>
      <c r="BR52" s="682"/>
      <c r="BS52" s="682"/>
      <c r="BT52" s="682"/>
      <c r="BU52" s="682"/>
      <c r="BV52" s="682"/>
      <c r="BW52" s="682"/>
      <c r="BX52" s="682"/>
      <c r="BY52" s="682"/>
      <c r="BZ52" s="682"/>
      <c r="CA52" s="682"/>
      <c r="CB52" s="682"/>
      <c r="CC52" s="682"/>
      <c r="CD52" s="682"/>
      <c r="CE52" s="682"/>
      <c r="CF52" s="682"/>
      <c r="CG52" s="682"/>
      <c r="CH52" s="682"/>
      <c r="CI52" s="682"/>
      <c r="CJ52" s="682"/>
      <c r="CK52" s="682"/>
      <c r="CL52" s="682"/>
      <c r="CM52" s="682"/>
      <c r="CN52" s="682"/>
      <c r="CO52" s="682"/>
      <c r="CP52" s="682"/>
      <c r="CQ52" s="682"/>
      <c r="CR52" s="682"/>
      <c r="CS52" s="682"/>
      <c r="CT52" s="682"/>
      <c r="CU52" s="682"/>
      <c r="CV52" s="682"/>
      <c r="CW52" s="682"/>
      <c r="CX52" s="682"/>
      <c r="CY52" s="682"/>
      <c r="CZ52" s="682"/>
      <c r="DA52" s="682"/>
      <c r="DB52" s="682"/>
      <c r="DC52" s="682"/>
      <c r="DD52" s="682"/>
      <c r="DE52" s="682"/>
      <c r="DF52" s="682"/>
      <c r="DG52" s="682"/>
      <c r="DH52" s="682"/>
      <c r="DI52" s="682"/>
      <c r="DJ52" s="682"/>
      <c r="DK52" s="682"/>
      <c r="DL52" s="682"/>
      <c r="DM52" s="682"/>
      <c r="DN52" s="682"/>
      <c r="DO52" s="682"/>
      <c r="DP52" s="682"/>
      <c r="DQ52" s="682"/>
      <c r="DR52" s="682"/>
      <c r="DS52" s="682"/>
      <c r="DT52" s="682"/>
      <c r="DU52" s="682"/>
      <c r="DV52" s="682"/>
      <c r="DW52" s="682"/>
      <c r="DX52" s="682"/>
      <c r="DY52" s="682"/>
      <c r="DZ52" s="682"/>
      <c r="EA52" s="682"/>
      <c r="EB52" s="682"/>
      <c r="EC52" s="682"/>
      <c r="ED52" s="682"/>
      <c r="EE52" s="682"/>
      <c r="EF52" s="682"/>
      <c r="EG52" s="682"/>
      <c r="EH52" s="682"/>
      <c r="EI52" s="682"/>
      <c r="EJ52" s="682"/>
      <c r="EK52" s="682"/>
      <c r="EL52" s="682"/>
      <c r="EM52" s="682"/>
      <c r="EN52" s="682"/>
      <c r="EO52" s="682"/>
      <c r="EP52" s="682"/>
      <c r="EQ52" s="682"/>
      <c r="ER52" s="682"/>
      <c r="ES52" s="682"/>
      <c r="ET52" s="682"/>
      <c r="EU52" s="682"/>
      <c r="EV52" s="682"/>
      <c r="EW52" s="682"/>
      <c r="EX52" s="682"/>
      <c r="EY52" s="682"/>
      <c r="EZ52" s="682"/>
      <c r="FA52" s="682"/>
      <c r="FB52" s="682"/>
      <c r="FC52" s="682"/>
      <c r="FD52" s="682"/>
      <c r="FE52" s="682"/>
      <c r="FF52" s="682"/>
      <c r="FG52" s="682"/>
      <c r="FH52" s="682"/>
      <c r="FI52" s="682"/>
      <c r="FJ52" s="682"/>
      <c r="FK52" s="682"/>
      <c r="FL52" s="682"/>
      <c r="FM52" s="682"/>
      <c r="FN52" s="682"/>
      <c r="FO52" s="682"/>
      <c r="FP52" s="682"/>
      <c r="FQ52" s="682"/>
      <c r="FR52" s="682"/>
      <c r="FS52" s="682"/>
      <c r="FT52" s="682"/>
      <c r="FU52" s="682"/>
      <c r="FV52" s="682"/>
      <c r="FW52" s="682"/>
      <c r="FX52" s="682"/>
      <c r="FY52" s="682"/>
      <c r="FZ52" s="682"/>
      <c r="GA52" s="682"/>
      <c r="GB52" s="682"/>
      <c r="GC52" s="682"/>
      <c r="GD52" s="682"/>
      <c r="GE52" s="682"/>
      <c r="GF52" s="682"/>
      <c r="GG52" s="682"/>
      <c r="GH52" s="682"/>
      <c r="GI52" s="682"/>
      <c r="GJ52" s="682"/>
      <c r="GK52" s="682"/>
      <c r="GL52" s="682"/>
      <c r="GM52" s="682"/>
      <c r="GN52" s="682"/>
      <c r="GO52" s="682"/>
      <c r="GP52" s="682"/>
      <c r="GQ52" s="682"/>
      <c r="GR52" s="682"/>
      <c r="GS52" s="682"/>
      <c r="GT52" s="682"/>
      <c r="GU52" s="682"/>
      <c r="GV52" s="682"/>
      <c r="GW52" s="682"/>
      <c r="GX52" s="682"/>
      <c r="GY52" s="682"/>
      <c r="GZ52" s="682"/>
      <c r="HA52" s="682"/>
      <c r="HB52" s="682"/>
      <c r="HC52" s="682"/>
    </row>
    <row r="53" customFormat="false" ht="15.75" hidden="false" customHeight="false" outlineLevel="0" collapsed="false">
      <c r="A53" s="682"/>
      <c r="B53" s="682"/>
      <c r="C53" s="682"/>
      <c r="D53" s="682"/>
      <c r="E53" s="682"/>
      <c r="F53" s="682"/>
      <c r="G53" s="682"/>
      <c r="H53" s="682"/>
      <c r="I53" s="682"/>
      <c r="J53" s="682"/>
      <c r="K53" s="682"/>
      <c r="L53" s="682"/>
      <c r="M53" s="682"/>
      <c r="N53" s="682"/>
      <c r="O53" s="682"/>
      <c r="P53" s="682"/>
      <c r="Q53" s="682"/>
      <c r="R53" s="682"/>
      <c r="S53" s="682"/>
      <c r="T53" s="682"/>
      <c r="U53" s="682"/>
      <c r="V53" s="682"/>
      <c r="W53" s="682"/>
      <c r="X53" s="682"/>
      <c r="Y53" s="682"/>
      <c r="Z53" s="682"/>
      <c r="AA53" s="682"/>
      <c r="AB53" s="682"/>
      <c r="AC53" s="682"/>
      <c r="AD53" s="682"/>
      <c r="AE53" s="682"/>
      <c r="AF53" s="682"/>
      <c r="AG53" s="682"/>
      <c r="AH53" s="682"/>
      <c r="AI53" s="682"/>
      <c r="AJ53" s="682"/>
      <c r="AK53" s="682"/>
      <c r="AL53" s="682"/>
      <c r="AM53" s="682"/>
      <c r="AN53" s="682"/>
      <c r="AO53" s="682"/>
      <c r="AP53" s="682"/>
      <c r="AQ53" s="682"/>
      <c r="AR53" s="682"/>
      <c r="AS53" s="682"/>
      <c r="AT53" s="682"/>
      <c r="AU53" s="682"/>
      <c r="AV53" s="682"/>
      <c r="AW53" s="682"/>
      <c r="AX53" s="682"/>
      <c r="AY53" s="682"/>
      <c r="AZ53" s="682"/>
      <c r="BA53" s="682"/>
      <c r="BB53" s="682"/>
      <c r="BC53" s="682"/>
      <c r="BD53" s="682"/>
      <c r="BE53" s="682"/>
      <c r="BF53" s="682"/>
      <c r="BG53" s="682"/>
      <c r="BH53" s="682"/>
      <c r="BI53" s="682"/>
      <c r="BJ53" s="682"/>
      <c r="BK53" s="682"/>
      <c r="BL53" s="682"/>
      <c r="BM53" s="682"/>
      <c r="BN53" s="682"/>
      <c r="BO53" s="682"/>
      <c r="BP53" s="682"/>
      <c r="BQ53" s="682"/>
      <c r="BR53" s="682"/>
      <c r="BS53" s="682"/>
      <c r="BT53" s="682"/>
      <c r="BU53" s="682"/>
      <c r="BV53" s="682"/>
      <c r="BW53" s="682"/>
      <c r="BX53" s="682"/>
      <c r="BY53" s="682"/>
      <c r="BZ53" s="682"/>
      <c r="CA53" s="682"/>
      <c r="CB53" s="682"/>
      <c r="CC53" s="682"/>
      <c r="CD53" s="682"/>
      <c r="CE53" s="682"/>
      <c r="CF53" s="682"/>
      <c r="CG53" s="682"/>
      <c r="CH53" s="682"/>
      <c r="CI53" s="682"/>
      <c r="CJ53" s="682"/>
      <c r="CK53" s="682"/>
      <c r="CL53" s="682"/>
      <c r="CM53" s="682"/>
      <c r="CN53" s="682"/>
      <c r="CO53" s="682"/>
      <c r="CP53" s="682"/>
      <c r="CQ53" s="682"/>
      <c r="CR53" s="682"/>
      <c r="CS53" s="682"/>
      <c r="CT53" s="682"/>
      <c r="CU53" s="682"/>
      <c r="CV53" s="682"/>
      <c r="CW53" s="682"/>
      <c r="CX53" s="682"/>
      <c r="CY53" s="682"/>
      <c r="CZ53" s="682"/>
      <c r="DA53" s="682"/>
      <c r="DB53" s="682"/>
      <c r="DC53" s="682"/>
      <c r="DD53" s="682"/>
      <c r="DE53" s="682"/>
      <c r="DF53" s="682"/>
      <c r="DG53" s="682"/>
      <c r="DH53" s="682"/>
      <c r="DI53" s="682"/>
      <c r="DJ53" s="682"/>
      <c r="DK53" s="682"/>
      <c r="DL53" s="682"/>
      <c r="DM53" s="682"/>
      <c r="DN53" s="682"/>
      <c r="DO53" s="682"/>
      <c r="DP53" s="682"/>
      <c r="DQ53" s="682"/>
      <c r="DR53" s="682"/>
      <c r="DS53" s="682"/>
      <c r="DT53" s="682"/>
      <c r="DU53" s="682"/>
      <c r="DV53" s="682"/>
      <c r="DW53" s="682"/>
      <c r="DX53" s="682"/>
      <c r="DY53" s="682"/>
      <c r="DZ53" s="682"/>
      <c r="EA53" s="682"/>
      <c r="EB53" s="682"/>
      <c r="EC53" s="682"/>
      <c r="ED53" s="682"/>
      <c r="EE53" s="682"/>
      <c r="EF53" s="682"/>
      <c r="EG53" s="682"/>
      <c r="EH53" s="682"/>
      <c r="EI53" s="682"/>
      <c r="EJ53" s="682"/>
      <c r="EK53" s="682"/>
      <c r="EL53" s="682"/>
      <c r="EM53" s="682"/>
      <c r="EN53" s="682"/>
      <c r="EO53" s="682"/>
      <c r="EP53" s="682"/>
      <c r="EQ53" s="682"/>
      <c r="ER53" s="682"/>
      <c r="ES53" s="682"/>
      <c r="ET53" s="682"/>
      <c r="EU53" s="682"/>
      <c r="EV53" s="682"/>
      <c r="EW53" s="682"/>
      <c r="EX53" s="682"/>
      <c r="EY53" s="682"/>
      <c r="EZ53" s="682"/>
      <c r="FA53" s="682"/>
      <c r="FB53" s="682"/>
      <c r="FC53" s="682"/>
      <c r="FD53" s="682"/>
      <c r="FE53" s="682"/>
      <c r="FF53" s="682"/>
      <c r="FG53" s="682"/>
      <c r="FH53" s="682"/>
      <c r="FI53" s="682"/>
      <c r="FJ53" s="682"/>
      <c r="FK53" s="682"/>
      <c r="FL53" s="682"/>
      <c r="FM53" s="682"/>
      <c r="FN53" s="682"/>
      <c r="FO53" s="682"/>
      <c r="FP53" s="682"/>
      <c r="FQ53" s="682"/>
      <c r="FR53" s="682"/>
      <c r="FS53" s="682"/>
      <c r="FT53" s="682"/>
      <c r="FU53" s="682"/>
      <c r="FV53" s="682"/>
      <c r="FW53" s="682"/>
      <c r="FX53" s="682"/>
      <c r="FY53" s="682"/>
      <c r="FZ53" s="682"/>
      <c r="GA53" s="682"/>
      <c r="GB53" s="682"/>
      <c r="GC53" s="682"/>
      <c r="GD53" s="682"/>
      <c r="GE53" s="682"/>
      <c r="GF53" s="682"/>
      <c r="GG53" s="682"/>
      <c r="GH53" s="682"/>
      <c r="GI53" s="682"/>
      <c r="GJ53" s="682"/>
      <c r="GK53" s="682"/>
      <c r="GL53" s="682"/>
      <c r="GM53" s="682"/>
      <c r="GN53" s="682"/>
      <c r="GO53" s="682"/>
      <c r="GP53" s="682"/>
      <c r="GQ53" s="682"/>
      <c r="GR53" s="682"/>
      <c r="GS53" s="682"/>
      <c r="GT53" s="682"/>
      <c r="GU53" s="682"/>
      <c r="GV53" s="682"/>
      <c r="GW53" s="682"/>
      <c r="GX53" s="682"/>
      <c r="GY53" s="682"/>
      <c r="GZ53" s="682"/>
      <c r="HA53" s="682"/>
      <c r="HB53" s="682"/>
      <c r="HC53" s="682"/>
    </row>
    <row r="54" customFormat="false" ht="15.75" hidden="false" customHeight="false" outlineLevel="0" collapsed="false">
      <c r="A54" s="682"/>
      <c r="B54" s="682"/>
      <c r="C54" s="682"/>
      <c r="D54" s="682"/>
      <c r="E54" s="682"/>
      <c r="F54" s="682"/>
      <c r="G54" s="682"/>
      <c r="H54" s="682"/>
      <c r="I54" s="682"/>
      <c r="J54" s="682"/>
      <c r="K54" s="682"/>
      <c r="L54" s="682"/>
      <c r="M54" s="682"/>
      <c r="N54" s="682"/>
      <c r="O54" s="682"/>
      <c r="P54" s="682"/>
      <c r="Q54" s="682"/>
      <c r="R54" s="682"/>
      <c r="S54" s="682"/>
      <c r="T54" s="682"/>
      <c r="U54" s="682"/>
      <c r="V54" s="682"/>
      <c r="W54" s="682"/>
      <c r="X54" s="682"/>
      <c r="Y54" s="682"/>
      <c r="Z54" s="682"/>
      <c r="AA54" s="682"/>
      <c r="AB54" s="682"/>
      <c r="AC54" s="682"/>
      <c r="AD54" s="682"/>
      <c r="AE54" s="682"/>
      <c r="AF54" s="682"/>
      <c r="AG54" s="682"/>
      <c r="AH54" s="682"/>
      <c r="AI54" s="682"/>
      <c r="AJ54" s="682"/>
      <c r="AK54" s="682"/>
      <c r="AL54" s="682"/>
      <c r="AM54" s="682"/>
      <c r="AN54" s="682"/>
      <c r="AO54" s="682"/>
      <c r="AP54" s="682"/>
      <c r="AQ54" s="682"/>
      <c r="AR54" s="682"/>
      <c r="AS54" s="682"/>
      <c r="AT54" s="682"/>
      <c r="AU54" s="682"/>
      <c r="AV54" s="682"/>
      <c r="AW54" s="682"/>
      <c r="AX54" s="682"/>
      <c r="AY54" s="682"/>
      <c r="AZ54" s="682"/>
      <c r="BA54" s="682"/>
      <c r="BB54" s="682"/>
      <c r="BC54" s="682"/>
      <c r="BD54" s="682"/>
      <c r="BE54" s="682"/>
      <c r="BF54" s="682"/>
      <c r="BG54" s="682"/>
      <c r="BH54" s="682"/>
      <c r="BI54" s="682"/>
      <c r="BJ54" s="682"/>
      <c r="BK54" s="682"/>
      <c r="BL54" s="682"/>
      <c r="BM54" s="682"/>
      <c r="BN54" s="682"/>
      <c r="BO54" s="682"/>
      <c r="BP54" s="682"/>
      <c r="BQ54" s="682"/>
      <c r="BR54" s="682"/>
      <c r="BS54" s="682"/>
      <c r="BT54" s="682"/>
      <c r="BU54" s="682"/>
      <c r="BV54" s="682"/>
      <c r="BW54" s="682"/>
      <c r="BX54" s="682"/>
      <c r="BY54" s="682"/>
      <c r="BZ54" s="682"/>
      <c r="CA54" s="682"/>
      <c r="CB54" s="682"/>
      <c r="CC54" s="682"/>
      <c r="CD54" s="682"/>
      <c r="CE54" s="682"/>
      <c r="CF54" s="682"/>
      <c r="CG54" s="682"/>
      <c r="CH54" s="682"/>
      <c r="CI54" s="682"/>
      <c r="CJ54" s="682"/>
      <c r="CK54" s="682"/>
      <c r="CL54" s="682"/>
      <c r="CM54" s="682"/>
      <c r="CN54" s="682"/>
      <c r="CO54" s="682"/>
      <c r="CP54" s="682"/>
      <c r="CQ54" s="682"/>
      <c r="CR54" s="682"/>
      <c r="CS54" s="682"/>
      <c r="CT54" s="682"/>
      <c r="CU54" s="682"/>
      <c r="CV54" s="682"/>
      <c r="CW54" s="682"/>
      <c r="CX54" s="682"/>
      <c r="CY54" s="682"/>
      <c r="CZ54" s="682"/>
      <c r="DA54" s="682"/>
      <c r="DB54" s="682"/>
      <c r="DC54" s="682"/>
      <c r="DD54" s="682"/>
      <c r="DE54" s="682"/>
      <c r="DF54" s="682"/>
      <c r="DG54" s="682"/>
      <c r="DH54" s="682"/>
      <c r="DI54" s="682"/>
      <c r="DJ54" s="682"/>
      <c r="DK54" s="682"/>
      <c r="DL54" s="682"/>
      <c r="DM54" s="682"/>
      <c r="DN54" s="682"/>
      <c r="DO54" s="682"/>
      <c r="DP54" s="682"/>
      <c r="DQ54" s="682"/>
      <c r="DR54" s="682"/>
      <c r="DS54" s="682"/>
      <c r="DT54" s="682"/>
      <c r="DU54" s="682"/>
      <c r="DV54" s="682"/>
      <c r="DW54" s="682"/>
      <c r="DX54" s="682"/>
      <c r="DY54" s="682"/>
      <c r="DZ54" s="682"/>
      <c r="EA54" s="682"/>
      <c r="EB54" s="682"/>
      <c r="EC54" s="682"/>
      <c r="ED54" s="682"/>
      <c r="EE54" s="682"/>
      <c r="EF54" s="682"/>
      <c r="EG54" s="682"/>
      <c r="EH54" s="682"/>
      <c r="EI54" s="682"/>
      <c r="EJ54" s="682"/>
      <c r="EK54" s="682"/>
      <c r="EL54" s="682"/>
      <c r="EM54" s="682"/>
      <c r="EN54" s="682"/>
      <c r="EO54" s="682"/>
      <c r="EP54" s="682"/>
      <c r="EQ54" s="682"/>
      <c r="ER54" s="682"/>
      <c r="ES54" s="682"/>
      <c r="ET54" s="682"/>
      <c r="EU54" s="682"/>
      <c r="EV54" s="682"/>
      <c r="EW54" s="682"/>
      <c r="EX54" s="682"/>
      <c r="EY54" s="682"/>
      <c r="EZ54" s="682"/>
      <c r="FA54" s="682"/>
      <c r="FB54" s="682"/>
      <c r="FC54" s="682"/>
      <c r="FD54" s="682"/>
      <c r="FE54" s="682"/>
      <c r="FF54" s="682"/>
      <c r="FG54" s="682"/>
      <c r="FH54" s="682"/>
      <c r="FI54" s="682"/>
      <c r="FJ54" s="682"/>
      <c r="FK54" s="682"/>
      <c r="FL54" s="682"/>
      <c r="FM54" s="682"/>
      <c r="FN54" s="682"/>
      <c r="FO54" s="682"/>
      <c r="FP54" s="682"/>
      <c r="FQ54" s="682"/>
      <c r="FR54" s="682"/>
      <c r="FS54" s="682"/>
      <c r="FT54" s="682"/>
      <c r="FU54" s="682"/>
      <c r="FV54" s="682"/>
      <c r="FW54" s="682"/>
      <c r="FX54" s="682"/>
      <c r="FY54" s="682"/>
      <c r="FZ54" s="682"/>
      <c r="GA54" s="682"/>
      <c r="GB54" s="682"/>
      <c r="GC54" s="682"/>
      <c r="GD54" s="682"/>
      <c r="GE54" s="682"/>
      <c r="GF54" s="682"/>
      <c r="GG54" s="682"/>
      <c r="GH54" s="682"/>
      <c r="GI54" s="682"/>
      <c r="GJ54" s="682"/>
      <c r="GK54" s="682"/>
      <c r="GL54" s="682"/>
      <c r="GM54" s="682"/>
      <c r="GN54" s="682"/>
      <c r="GO54" s="682"/>
      <c r="GP54" s="682"/>
      <c r="GQ54" s="682"/>
      <c r="GR54" s="682"/>
      <c r="GS54" s="682"/>
      <c r="GT54" s="682"/>
      <c r="GU54" s="682"/>
      <c r="GV54" s="682"/>
      <c r="GW54" s="682"/>
      <c r="GX54" s="682"/>
      <c r="GY54" s="682"/>
      <c r="GZ54" s="682"/>
      <c r="HA54" s="682"/>
      <c r="HB54" s="682"/>
      <c r="HC54" s="682"/>
    </row>
    <row r="55" customFormat="false" ht="15.75" hidden="false" customHeight="false" outlineLevel="0" collapsed="false">
      <c r="A55" s="682"/>
      <c r="B55" s="682"/>
      <c r="C55" s="682"/>
      <c r="D55" s="682"/>
      <c r="E55" s="682"/>
      <c r="F55" s="682"/>
      <c r="G55" s="682"/>
      <c r="H55" s="682"/>
      <c r="I55" s="682"/>
      <c r="J55" s="682"/>
      <c r="K55" s="682"/>
      <c r="L55" s="682"/>
      <c r="M55" s="682"/>
      <c r="N55" s="682"/>
      <c r="O55" s="682"/>
      <c r="P55" s="682"/>
      <c r="Q55" s="682"/>
      <c r="R55" s="682"/>
      <c r="S55" s="682"/>
      <c r="T55" s="682"/>
      <c r="U55" s="682"/>
      <c r="V55" s="682"/>
      <c r="W55" s="682"/>
      <c r="X55" s="682"/>
      <c r="Y55" s="682"/>
      <c r="Z55" s="682"/>
      <c r="AA55" s="682"/>
      <c r="AB55" s="682"/>
      <c r="AC55" s="682"/>
      <c r="AD55" s="682"/>
      <c r="AE55" s="682"/>
      <c r="AF55" s="682"/>
      <c r="AG55" s="682"/>
      <c r="AH55" s="682"/>
      <c r="AI55" s="682"/>
      <c r="AJ55" s="682"/>
      <c r="AK55" s="682"/>
      <c r="AL55" s="682"/>
      <c r="AM55" s="682"/>
      <c r="AN55" s="682"/>
      <c r="AO55" s="682"/>
      <c r="AP55" s="682"/>
      <c r="AQ55" s="682"/>
      <c r="AR55" s="682"/>
      <c r="AS55" s="682"/>
      <c r="AT55" s="682"/>
      <c r="AU55" s="682"/>
      <c r="AV55" s="682"/>
      <c r="AW55" s="682"/>
      <c r="AX55" s="682"/>
      <c r="AY55" s="682"/>
      <c r="AZ55" s="682"/>
      <c r="BA55" s="682"/>
      <c r="BB55" s="682"/>
      <c r="BC55" s="682"/>
      <c r="BD55" s="682"/>
      <c r="BE55" s="682"/>
      <c r="BF55" s="682"/>
      <c r="BG55" s="682"/>
      <c r="BH55" s="682"/>
      <c r="BI55" s="682"/>
      <c r="BJ55" s="682"/>
      <c r="BK55" s="682"/>
      <c r="BL55" s="682"/>
      <c r="BM55" s="682"/>
      <c r="BN55" s="682"/>
      <c r="BO55" s="682"/>
      <c r="BP55" s="682"/>
      <c r="BQ55" s="682"/>
      <c r="BR55" s="682"/>
      <c r="BS55" s="682"/>
      <c r="BT55" s="682"/>
      <c r="BU55" s="682"/>
      <c r="BV55" s="682"/>
      <c r="BW55" s="682"/>
      <c r="BX55" s="682"/>
      <c r="BY55" s="682"/>
      <c r="BZ55" s="682"/>
      <c r="CA55" s="682"/>
      <c r="CB55" s="682"/>
      <c r="CC55" s="682"/>
      <c r="CD55" s="682"/>
      <c r="CE55" s="682"/>
      <c r="CF55" s="682"/>
      <c r="CG55" s="682"/>
      <c r="CH55" s="682"/>
      <c r="CI55" s="682"/>
      <c r="CJ55" s="682"/>
      <c r="CK55" s="682"/>
      <c r="CL55" s="682"/>
      <c r="CM55" s="682"/>
      <c r="CN55" s="682"/>
      <c r="CO55" s="682"/>
      <c r="CP55" s="682"/>
      <c r="CQ55" s="682"/>
      <c r="CR55" s="682"/>
      <c r="CS55" s="682"/>
      <c r="CT55" s="682"/>
      <c r="CU55" s="682"/>
      <c r="CV55" s="682"/>
      <c r="CW55" s="682"/>
      <c r="CX55" s="682"/>
      <c r="CY55" s="682"/>
      <c r="CZ55" s="682"/>
      <c r="DA55" s="682"/>
      <c r="DB55" s="682"/>
      <c r="DC55" s="682"/>
      <c r="DD55" s="682"/>
      <c r="DE55" s="682"/>
      <c r="DF55" s="682"/>
      <c r="DG55" s="682"/>
      <c r="DH55" s="682"/>
      <c r="DI55" s="682"/>
      <c r="DJ55" s="682"/>
      <c r="DK55" s="682"/>
      <c r="DL55" s="682"/>
      <c r="DM55" s="682"/>
      <c r="DN55" s="682"/>
      <c r="DO55" s="682"/>
      <c r="DP55" s="682"/>
      <c r="DQ55" s="682"/>
      <c r="DR55" s="682"/>
      <c r="DS55" s="682"/>
      <c r="DT55" s="682"/>
      <c r="DU55" s="682"/>
      <c r="DV55" s="682"/>
      <c r="DW55" s="682"/>
      <c r="DX55" s="682"/>
      <c r="DY55" s="682"/>
      <c r="DZ55" s="682"/>
      <c r="EA55" s="682"/>
      <c r="EB55" s="682"/>
      <c r="EC55" s="682"/>
      <c r="ED55" s="682"/>
      <c r="EE55" s="682"/>
      <c r="EF55" s="682"/>
      <c r="EG55" s="682"/>
      <c r="EH55" s="682"/>
      <c r="EI55" s="682"/>
      <c r="EJ55" s="682"/>
      <c r="EK55" s="682"/>
      <c r="EL55" s="682"/>
      <c r="EM55" s="682"/>
      <c r="EN55" s="682"/>
      <c r="EO55" s="682"/>
      <c r="EP55" s="682"/>
      <c r="EQ55" s="682"/>
      <c r="ER55" s="682"/>
      <c r="ES55" s="682"/>
      <c r="ET55" s="682"/>
      <c r="EU55" s="682"/>
      <c r="EV55" s="682"/>
      <c r="EW55" s="682"/>
      <c r="EX55" s="682"/>
      <c r="EY55" s="682"/>
      <c r="EZ55" s="682"/>
      <c r="FA55" s="682"/>
      <c r="FB55" s="682"/>
      <c r="FC55" s="682"/>
      <c r="FD55" s="682"/>
      <c r="FE55" s="682"/>
      <c r="FF55" s="682"/>
      <c r="FG55" s="682"/>
      <c r="FH55" s="682"/>
      <c r="FI55" s="682"/>
      <c r="FJ55" s="682"/>
      <c r="FK55" s="682"/>
      <c r="FL55" s="682"/>
      <c r="FM55" s="682"/>
      <c r="FN55" s="682"/>
      <c r="FO55" s="682"/>
      <c r="FP55" s="682"/>
      <c r="FQ55" s="682"/>
      <c r="FR55" s="682"/>
      <c r="FS55" s="682"/>
      <c r="FT55" s="682"/>
      <c r="FU55" s="682"/>
      <c r="FV55" s="682"/>
      <c r="FW55" s="682"/>
      <c r="FX55" s="682"/>
      <c r="FY55" s="682"/>
      <c r="FZ55" s="682"/>
      <c r="GA55" s="682"/>
      <c r="GB55" s="682"/>
      <c r="GC55" s="682"/>
      <c r="GD55" s="682"/>
      <c r="GE55" s="682"/>
      <c r="GF55" s="682"/>
      <c r="GG55" s="682"/>
      <c r="GH55" s="682"/>
      <c r="GI55" s="682"/>
      <c r="GJ55" s="682"/>
      <c r="GK55" s="682"/>
      <c r="GL55" s="682"/>
      <c r="GM55" s="682"/>
      <c r="GN55" s="682"/>
      <c r="GO55" s="682"/>
      <c r="GP55" s="682"/>
      <c r="GQ55" s="682"/>
      <c r="GR55" s="682"/>
      <c r="GS55" s="682"/>
      <c r="GT55" s="682"/>
      <c r="GU55" s="682"/>
      <c r="GV55" s="682"/>
      <c r="GW55" s="682"/>
      <c r="GX55" s="682"/>
      <c r="GY55" s="682"/>
      <c r="GZ55" s="682"/>
      <c r="HA55" s="682"/>
      <c r="HB55" s="682"/>
      <c r="HC55" s="682"/>
    </row>
    <row r="56" customFormat="false" ht="15.75" hidden="false" customHeight="false" outlineLevel="0" collapsed="false">
      <c r="A56" s="682"/>
      <c r="B56" s="682"/>
      <c r="C56" s="682"/>
      <c r="D56" s="682"/>
      <c r="E56" s="682"/>
      <c r="F56" s="682"/>
      <c r="G56" s="682"/>
      <c r="H56" s="682"/>
      <c r="I56" s="682"/>
      <c r="J56" s="682"/>
      <c r="K56" s="682"/>
      <c r="L56" s="682"/>
      <c r="M56" s="682"/>
      <c r="N56" s="682"/>
      <c r="O56" s="682"/>
      <c r="P56" s="682"/>
      <c r="Q56" s="682"/>
      <c r="R56" s="682"/>
      <c r="S56" s="682"/>
      <c r="T56" s="682"/>
      <c r="U56" s="682"/>
      <c r="V56" s="682"/>
      <c r="W56" s="682"/>
      <c r="X56" s="682"/>
      <c r="Y56" s="682"/>
      <c r="Z56" s="682"/>
      <c r="AA56" s="682"/>
      <c r="AB56" s="682"/>
      <c r="AC56" s="682"/>
      <c r="AD56" s="682"/>
      <c r="AE56" s="682"/>
      <c r="AF56" s="682"/>
      <c r="AG56" s="682"/>
      <c r="AH56" s="682"/>
      <c r="AI56" s="682"/>
      <c r="AJ56" s="682"/>
      <c r="AK56" s="682"/>
      <c r="AL56" s="682"/>
      <c r="AM56" s="682"/>
      <c r="AN56" s="682"/>
      <c r="AO56" s="682"/>
      <c r="AP56" s="682"/>
      <c r="AQ56" s="682"/>
      <c r="AR56" s="682"/>
      <c r="AS56" s="682"/>
      <c r="AT56" s="682"/>
      <c r="AU56" s="682"/>
      <c r="AV56" s="682"/>
      <c r="AW56" s="682"/>
      <c r="AX56" s="682"/>
      <c r="AY56" s="682"/>
      <c r="AZ56" s="682"/>
      <c r="BA56" s="682"/>
      <c r="BB56" s="682"/>
      <c r="BC56" s="682"/>
      <c r="BD56" s="682"/>
      <c r="BE56" s="682"/>
      <c r="BF56" s="682"/>
      <c r="BG56" s="682"/>
      <c r="BH56" s="682"/>
      <c r="BI56" s="682"/>
      <c r="BJ56" s="682"/>
      <c r="BK56" s="682"/>
      <c r="BL56" s="682"/>
      <c r="BM56" s="682"/>
      <c r="BN56" s="682"/>
      <c r="BO56" s="682"/>
      <c r="BP56" s="682"/>
      <c r="BQ56" s="682"/>
      <c r="BR56" s="682"/>
      <c r="BS56" s="682"/>
      <c r="BT56" s="682"/>
      <c r="BU56" s="682"/>
      <c r="BV56" s="682"/>
      <c r="BW56" s="682"/>
      <c r="BX56" s="682"/>
      <c r="BY56" s="682"/>
      <c r="BZ56" s="682"/>
      <c r="CA56" s="682"/>
      <c r="CB56" s="682"/>
      <c r="CC56" s="682"/>
      <c r="CD56" s="682"/>
      <c r="CE56" s="682"/>
      <c r="CF56" s="682"/>
      <c r="CG56" s="682"/>
      <c r="CH56" s="682"/>
      <c r="CI56" s="682"/>
      <c r="CJ56" s="682"/>
      <c r="CK56" s="682"/>
      <c r="CL56" s="682"/>
      <c r="CM56" s="682"/>
      <c r="CN56" s="682"/>
      <c r="CO56" s="682"/>
      <c r="CP56" s="682"/>
      <c r="CQ56" s="682"/>
      <c r="CR56" s="682"/>
      <c r="CS56" s="682"/>
      <c r="CT56" s="682"/>
      <c r="CU56" s="682"/>
      <c r="CV56" s="682"/>
      <c r="CW56" s="682"/>
      <c r="CX56" s="682"/>
      <c r="CY56" s="682"/>
      <c r="CZ56" s="682"/>
      <c r="DA56" s="682"/>
      <c r="DB56" s="682"/>
      <c r="DC56" s="682"/>
      <c r="DD56" s="682"/>
      <c r="DE56" s="682"/>
      <c r="DF56" s="682"/>
      <c r="DG56" s="682"/>
      <c r="DH56" s="682"/>
      <c r="DI56" s="682"/>
      <c r="DJ56" s="682"/>
      <c r="DK56" s="682"/>
      <c r="DL56" s="682"/>
      <c r="DM56" s="682"/>
      <c r="DN56" s="682"/>
      <c r="DO56" s="682"/>
      <c r="DP56" s="682"/>
      <c r="DQ56" s="682"/>
      <c r="DR56" s="682"/>
      <c r="DS56" s="682"/>
      <c r="DT56" s="682"/>
      <c r="DU56" s="682"/>
      <c r="DV56" s="682"/>
      <c r="DW56" s="682"/>
      <c r="DX56" s="682"/>
      <c r="DY56" s="682"/>
      <c r="DZ56" s="682"/>
      <c r="EA56" s="682"/>
      <c r="EB56" s="682"/>
      <c r="EC56" s="682"/>
      <c r="ED56" s="682"/>
      <c r="EE56" s="682"/>
      <c r="EF56" s="682"/>
      <c r="EG56" s="682"/>
      <c r="EH56" s="682"/>
      <c r="EI56" s="682"/>
      <c r="EJ56" s="682"/>
      <c r="EK56" s="682"/>
      <c r="EL56" s="682"/>
      <c r="EM56" s="682"/>
      <c r="EN56" s="682"/>
      <c r="EO56" s="682"/>
      <c r="EP56" s="682"/>
      <c r="EQ56" s="682"/>
      <c r="ER56" s="682"/>
      <c r="ES56" s="682"/>
      <c r="ET56" s="682"/>
      <c r="EU56" s="682"/>
      <c r="EV56" s="682"/>
      <c r="EW56" s="682"/>
      <c r="EX56" s="682"/>
      <c r="EY56" s="682"/>
      <c r="EZ56" s="682"/>
      <c r="FA56" s="682"/>
      <c r="FB56" s="682"/>
      <c r="FC56" s="682"/>
      <c r="FD56" s="682"/>
      <c r="FE56" s="682"/>
      <c r="FF56" s="682"/>
      <c r="FG56" s="682"/>
      <c r="FH56" s="682"/>
      <c r="FI56" s="682"/>
      <c r="FJ56" s="682"/>
      <c r="FK56" s="682"/>
      <c r="FL56" s="682"/>
      <c r="FM56" s="682"/>
      <c r="FN56" s="682"/>
      <c r="FO56" s="682"/>
      <c r="FP56" s="682"/>
      <c r="FQ56" s="682"/>
      <c r="FR56" s="682"/>
      <c r="FS56" s="682"/>
      <c r="FT56" s="682"/>
      <c r="FU56" s="682"/>
      <c r="FV56" s="682"/>
      <c r="FW56" s="682"/>
      <c r="FX56" s="682"/>
      <c r="FY56" s="682"/>
      <c r="FZ56" s="682"/>
      <c r="GA56" s="682"/>
      <c r="GB56" s="682"/>
      <c r="GC56" s="682"/>
      <c r="GD56" s="682"/>
      <c r="GE56" s="682"/>
      <c r="GF56" s="682"/>
      <c r="GG56" s="682"/>
      <c r="GH56" s="682"/>
      <c r="GI56" s="682"/>
      <c r="GJ56" s="682"/>
      <c r="GK56" s="682"/>
      <c r="GL56" s="682"/>
      <c r="GM56" s="682"/>
      <c r="GN56" s="682"/>
      <c r="GO56" s="682"/>
      <c r="GP56" s="682"/>
      <c r="GQ56" s="682"/>
      <c r="GR56" s="682"/>
      <c r="GS56" s="682"/>
      <c r="GT56" s="682"/>
      <c r="GU56" s="682"/>
      <c r="GV56" s="682"/>
      <c r="GW56" s="682"/>
      <c r="GX56" s="682"/>
      <c r="GY56" s="682"/>
      <c r="GZ56" s="682"/>
      <c r="HA56" s="682"/>
      <c r="HB56" s="682"/>
      <c r="HC56" s="682"/>
    </row>
    <row r="57" customFormat="false" ht="15.75" hidden="false" customHeight="false" outlineLevel="0" collapsed="false">
      <c r="A57" s="682"/>
      <c r="B57" s="682"/>
      <c r="C57" s="682"/>
      <c r="D57" s="682"/>
      <c r="E57" s="682"/>
      <c r="F57" s="682"/>
      <c r="G57" s="682"/>
      <c r="H57" s="682"/>
      <c r="I57" s="682"/>
      <c r="J57" s="682"/>
      <c r="K57" s="682"/>
      <c r="L57" s="682"/>
      <c r="M57" s="682"/>
      <c r="N57" s="682"/>
      <c r="O57" s="682"/>
      <c r="P57" s="682"/>
      <c r="Q57" s="682"/>
      <c r="R57" s="682"/>
      <c r="S57" s="682"/>
      <c r="T57" s="682"/>
      <c r="U57" s="682"/>
      <c r="V57" s="682"/>
      <c r="W57" s="682"/>
      <c r="X57" s="682"/>
      <c r="Y57" s="682"/>
      <c r="Z57" s="682"/>
      <c r="AA57" s="682"/>
      <c r="AB57" s="682"/>
      <c r="AC57" s="682"/>
      <c r="AD57" s="682"/>
      <c r="AE57" s="682"/>
      <c r="AF57" s="682"/>
      <c r="AG57" s="682"/>
      <c r="AH57" s="682"/>
      <c r="AI57" s="682"/>
      <c r="AJ57" s="682"/>
      <c r="AK57" s="682"/>
      <c r="AL57" s="682"/>
      <c r="AM57" s="682"/>
      <c r="AN57" s="682"/>
      <c r="AO57" s="682"/>
      <c r="AP57" s="682"/>
      <c r="AQ57" s="682"/>
      <c r="AR57" s="682"/>
      <c r="AS57" s="682"/>
      <c r="AT57" s="682"/>
      <c r="AU57" s="682"/>
      <c r="AV57" s="682"/>
      <c r="AW57" s="682"/>
      <c r="AX57" s="682"/>
      <c r="AY57" s="682"/>
      <c r="AZ57" s="682"/>
      <c r="BA57" s="682"/>
      <c r="BB57" s="682"/>
      <c r="BC57" s="682"/>
      <c r="BD57" s="682"/>
      <c r="BE57" s="682"/>
      <c r="BF57" s="682"/>
      <c r="BG57" s="682"/>
      <c r="BH57" s="682"/>
      <c r="BI57" s="682"/>
      <c r="BJ57" s="682"/>
      <c r="BK57" s="682"/>
      <c r="BL57" s="682"/>
      <c r="BM57" s="682"/>
      <c r="BN57" s="682"/>
      <c r="BO57" s="682"/>
      <c r="BP57" s="682"/>
      <c r="BQ57" s="682"/>
      <c r="BR57" s="682"/>
      <c r="BS57" s="682"/>
      <c r="BT57" s="682"/>
      <c r="BU57" s="682"/>
      <c r="BV57" s="682"/>
      <c r="BW57" s="682"/>
      <c r="BX57" s="682"/>
      <c r="BY57" s="682"/>
      <c r="BZ57" s="682"/>
      <c r="CA57" s="682"/>
      <c r="CB57" s="682"/>
      <c r="CC57" s="682"/>
      <c r="CD57" s="682"/>
      <c r="CE57" s="682"/>
      <c r="CF57" s="682"/>
      <c r="CG57" s="682"/>
      <c r="CH57" s="682"/>
      <c r="CI57" s="682"/>
      <c r="CJ57" s="682"/>
      <c r="CK57" s="682"/>
      <c r="CL57" s="682"/>
      <c r="CM57" s="682"/>
      <c r="CN57" s="682"/>
      <c r="CO57" s="682"/>
      <c r="CP57" s="682"/>
      <c r="CQ57" s="682"/>
      <c r="CR57" s="682"/>
      <c r="CS57" s="682"/>
      <c r="CT57" s="682"/>
      <c r="CU57" s="682"/>
      <c r="CV57" s="682"/>
      <c r="CW57" s="682"/>
      <c r="CX57" s="682"/>
      <c r="CY57" s="682"/>
      <c r="CZ57" s="682"/>
      <c r="DA57" s="682"/>
      <c r="DB57" s="682"/>
      <c r="DC57" s="682"/>
      <c r="DD57" s="682"/>
      <c r="DE57" s="682"/>
      <c r="DF57" s="682"/>
      <c r="DG57" s="682"/>
      <c r="DH57" s="682"/>
      <c r="DI57" s="682"/>
      <c r="DJ57" s="682"/>
      <c r="DK57" s="682"/>
      <c r="DL57" s="682"/>
      <c r="DM57" s="682"/>
      <c r="DN57" s="682"/>
      <c r="DO57" s="682"/>
      <c r="DP57" s="682"/>
      <c r="DQ57" s="682"/>
      <c r="DR57" s="682"/>
      <c r="DS57" s="682"/>
      <c r="DT57" s="682"/>
      <c r="DU57" s="682"/>
      <c r="DV57" s="682"/>
      <c r="DW57" s="682"/>
      <c r="DX57" s="682"/>
      <c r="DY57" s="682"/>
      <c r="DZ57" s="682"/>
      <c r="EA57" s="682"/>
      <c r="EB57" s="682"/>
      <c r="EC57" s="682"/>
      <c r="ED57" s="682"/>
      <c r="EE57" s="682"/>
      <c r="EF57" s="682"/>
      <c r="EG57" s="682"/>
      <c r="EH57" s="682"/>
      <c r="EI57" s="682"/>
      <c r="EJ57" s="682"/>
      <c r="EK57" s="682"/>
      <c r="EL57" s="682"/>
      <c r="EM57" s="682"/>
      <c r="EN57" s="682"/>
      <c r="EO57" s="682"/>
      <c r="EP57" s="682"/>
      <c r="EQ57" s="682"/>
      <c r="ER57" s="682"/>
      <c r="ES57" s="682"/>
      <c r="ET57" s="682"/>
      <c r="EU57" s="682"/>
      <c r="EV57" s="682"/>
      <c r="EW57" s="682"/>
      <c r="EX57" s="682"/>
      <c r="EY57" s="682"/>
      <c r="EZ57" s="682"/>
      <c r="FA57" s="682"/>
      <c r="FB57" s="682"/>
      <c r="FC57" s="682"/>
      <c r="FD57" s="682"/>
      <c r="FE57" s="682"/>
      <c r="FF57" s="682"/>
      <c r="FG57" s="682"/>
      <c r="FH57" s="682"/>
      <c r="FI57" s="682"/>
      <c r="FJ57" s="682"/>
      <c r="FK57" s="682"/>
      <c r="FL57" s="682"/>
      <c r="FM57" s="682"/>
      <c r="FN57" s="682"/>
      <c r="FO57" s="682"/>
      <c r="FP57" s="682"/>
      <c r="FQ57" s="682"/>
      <c r="FR57" s="682"/>
      <c r="FS57" s="682"/>
      <c r="FT57" s="682"/>
      <c r="FU57" s="682"/>
      <c r="FV57" s="682"/>
      <c r="FW57" s="682"/>
      <c r="FX57" s="682"/>
      <c r="FY57" s="682"/>
      <c r="FZ57" s="682"/>
      <c r="GA57" s="682"/>
      <c r="GB57" s="682"/>
      <c r="GC57" s="682"/>
      <c r="GD57" s="682"/>
      <c r="GE57" s="682"/>
      <c r="GF57" s="682"/>
      <c r="GG57" s="682"/>
      <c r="GH57" s="682"/>
      <c r="GI57" s="682"/>
      <c r="GJ57" s="682"/>
      <c r="GK57" s="682"/>
      <c r="GL57" s="682"/>
      <c r="GM57" s="682"/>
      <c r="GN57" s="682"/>
      <c r="GO57" s="682"/>
      <c r="GP57" s="682"/>
      <c r="GQ57" s="682"/>
      <c r="GR57" s="682"/>
      <c r="GS57" s="682"/>
      <c r="GT57" s="682"/>
      <c r="GU57" s="682"/>
      <c r="GV57" s="682"/>
      <c r="GW57" s="682"/>
      <c r="GX57" s="682"/>
      <c r="GY57" s="682"/>
      <c r="GZ57" s="682"/>
      <c r="HA57" s="682"/>
      <c r="HB57" s="682"/>
      <c r="HC57" s="682"/>
    </row>
    <row r="58" customFormat="false" ht="15.75" hidden="false" customHeight="false" outlineLevel="0" collapsed="false">
      <c r="A58" s="682"/>
      <c r="B58" s="682"/>
      <c r="C58" s="682"/>
      <c r="D58" s="682"/>
      <c r="E58" s="682"/>
      <c r="F58" s="682"/>
      <c r="G58" s="682"/>
      <c r="H58" s="682"/>
      <c r="I58" s="682"/>
      <c r="J58" s="682"/>
      <c r="K58" s="682"/>
      <c r="L58" s="682"/>
      <c r="M58" s="682"/>
      <c r="N58" s="682"/>
      <c r="O58" s="682"/>
      <c r="P58" s="682"/>
      <c r="Q58" s="682"/>
      <c r="R58" s="682"/>
      <c r="S58" s="682"/>
      <c r="T58" s="682"/>
      <c r="U58" s="682"/>
      <c r="V58" s="682"/>
      <c r="W58" s="682"/>
      <c r="X58" s="682"/>
      <c r="Y58" s="682"/>
      <c r="Z58" s="682"/>
      <c r="AA58" s="682"/>
      <c r="AB58" s="682"/>
      <c r="AC58" s="682"/>
      <c r="AD58" s="682"/>
      <c r="AE58" s="682"/>
      <c r="AF58" s="682"/>
      <c r="AG58" s="682"/>
      <c r="AH58" s="682"/>
      <c r="AI58" s="682"/>
      <c r="AJ58" s="682"/>
      <c r="AK58" s="682"/>
      <c r="AL58" s="682"/>
      <c r="AM58" s="682"/>
      <c r="AN58" s="682"/>
      <c r="AO58" s="682"/>
      <c r="AP58" s="682"/>
      <c r="AQ58" s="682"/>
      <c r="AR58" s="682"/>
      <c r="AS58" s="682"/>
      <c r="AT58" s="682"/>
      <c r="AU58" s="682"/>
      <c r="AV58" s="682"/>
      <c r="AW58" s="682"/>
      <c r="AX58" s="682"/>
      <c r="AY58" s="682"/>
      <c r="AZ58" s="682"/>
      <c r="BA58" s="682"/>
      <c r="BB58" s="682"/>
      <c r="BC58" s="682"/>
      <c r="BD58" s="682"/>
      <c r="BE58" s="682"/>
      <c r="BF58" s="682"/>
      <c r="BG58" s="682"/>
      <c r="BH58" s="682"/>
      <c r="BI58" s="682"/>
      <c r="BJ58" s="682"/>
      <c r="BK58" s="682"/>
      <c r="BL58" s="682"/>
      <c r="BM58" s="682"/>
      <c r="BN58" s="682"/>
      <c r="BO58" s="682"/>
      <c r="BP58" s="682"/>
      <c r="BQ58" s="682"/>
      <c r="BR58" s="682"/>
      <c r="BS58" s="682"/>
      <c r="BT58" s="682"/>
      <c r="BU58" s="682"/>
      <c r="BV58" s="682"/>
      <c r="BW58" s="682"/>
      <c r="BX58" s="682"/>
      <c r="BY58" s="682"/>
      <c r="BZ58" s="682"/>
      <c r="CA58" s="682"/>
      <c r="CB58" s="682"/>
      <c r="CC58" s="682"/>
      <c r="CD58" s="682"/>
      <c r="CE58" s="682"/>
      <c r="CF58" s="682"/>
      <c r="CG58" s="682"/>
      <c r="CH58" s="682"/>
      <c r="CI58" s="682"/>
      <c r="CJ58" s="682"/>
      <c r="CK58" s="682"/>
      <c r="CL58" s="682"/>
      <c r="CM58" s="682"/>
      <c r="CN58" s="682"/>
      <c r="CO58" s="682"/>
      <c r="CP58" s="682"/>
      <c r="CQ58" s="682"/>
      <c r="CR58" s="682"/>
      <c r="CS58" s="682"/>
      <c r="CT58" s="682"/>
      <c r="CU58" s="682"/>
      <c r="CV58" s="682"/>
      <c r="CW58" s="682"/>
      <c r="CX58" s="682"/>
      <c r="CY58" s="682"/>
      <c r="CZ58" s="682"/>
      <c r="DA58" s="682"/>
      <c r="DB58" s="682"/>
      <c r="DC58" s="682"/>
      <c r="DD58" s="682"/>
      <c r="DE58" s="682"/>
      <c r="DF58" s="682"/>
      <c r="DG58" s="682"/>
      <c r="DH58" s="682"/>
      <c r="DI58" s="682"/>
      <c r="DJ58" s="682"/>
      <c r="DK58" s="682"/>
      <c r="DL58" s="682"/>
      <c r="DM58" s="682"/>
      <c r="DN58" s="682"/>
      <c r="DO58" s="682"/>
      <c r="DP58" s="682"/>
      <c r="DQ58" s="682"/>
      <c r="DR58" s="682"/>
      <c r="DS58" s="682"/>
      <c r="DT58" s="682"/>
      <c r="DU58" s="682"/>
      <c r="DV58" s="682"/>
      <c r="DW58" s="682"/>
      <c r="DX58" s="682"/>
      <c r="DY58" s="682"/>
      <c r="DZ58" s="682"/>
      <c r="EA58" s="682"/>
      <c r="EB58" s="682"/>
      <c r="EC58" s="682"/>
      <c r="ED58" s="682"/>
      <c r="EE58" s="682"/>
      <c r="EF58" s="682"/>
      <c r="EG58" s="682"/>
      <c r="EH58" s="682"/>
      <c r="EI58" s="682"/>
      <c r="EJ58" s="682"/>
      <c r="EK58" s="682"/>
      <c r="EL58" s="682"/>
      <c r="EM58" s="682"/>
      <c r="EN58" s="682"/>
      <c r="EO58" s="682"/>
      <c r="EP58" s="682"/>
      <c r="EQ58" s="682"/>
      <c r="ER58" s="682"/>
      <c r="ES58" s="682"/>
      <c r="ET58" s="682"/>
      <c r="EU58" s="682"/>
      <c r="EV58" s="682"/>
      <c r="EW58" s="682"/>
      <c r="EX58" s="682"/>
      <c r="EY58" s="682"/>
      <c r="EZ58" s="682"/>
      <c r="FA58" s="682"/>
      <c r="FB58" s="682"/>
      <c r="FC58" s="682"/>
      <c r="FD58" s="682"/>
      <c r="FE58" s="682"/>
      <c r="FF58" s="682"/>
      <c r="FG58" s="682"/>
      <c r="FH58" s="682"/>
      <c r="FI58" s="682"/>
      <c r="FJ58" s="682"/>
      <c r="FK58" s="682"/>
      <c r="FL58" s="682"/>
      <c r="FM58" s="682"/>
      <c r="FN58" s="682"/>
      <c r="FO58" s="682"/>
      <c r="FP58" s="682"/>
      <c r="FQ58" s="682"/>
      <c r="FR58" s="682"/>
      <c r="FS58" s="682"/>
      <c r="FT58" s="682"/>
      <c r="FU58" s="682"/>
      <c r="FV58" s="682"/>
      <c r="FW58" s="682"/>
      <c r="FX58" s="682"/>
      <c r="FY58" s="682"/>
      <c r="FZ58" s="682"/>
      <c r="GA58" s="682"/>
      <c r="GB58" s="682"/>
      <c r="GC58" s="682"/>
      <c r="GD58" s="682"/>
      <c r="GE58" s="682"/>
      <c r="GF58" s="682"/>
      <c r="GG58" s="682"/>
      <c r="GH58" s="682"/>
      <c r="GI58" s="682"/>
      <c r="GJ58" s="682"/>
      <c r="GK58" s="682"/>
      <c r="GL58" s="682"/>
      <c r="GM58" s="682"/>
      <c r="GN58" s="682"/>
      <c r="GO58" s="682"/>
      <c r="GP58" s="682"/>
      <c r="GQ58" s="682"/>
      <c r="GR58" s="682"/>
      <c r="GS58" s="682"/>
      <c r="GT58" s="682"/>
      <c r="GU58" s="682"/>
      <c r="GV58" s="682"/>
      <c r="GW58" s="682"/>
      <c r="GX58" s="682"/>
      <c r="GY58" s="682"/>
      <c r="GZ58" s="682"/>
      <c r="HA58" s="682"/>
      <c r="HB58" s="682"/>
      <c r="HC58" s="682"/>
    </row>
    <row r="59" customFormat="false" ht="15.75" hidden="false" customHeight="false" outlineLevel="0" collapsed="false">
      <c r="A59" s="682"/>
      <c r="B59" s="682"/>
      <c r="C59" s="682"/>
      <c r="D59" s="682"/>
      <c r="E59" s="682"/>
      <c r="F59" s="682"/>
      <c r="G59" s="682"/>
      <c r="H59" s="682"/>
      <c r="I59" s="682"/>
      <c r="J59" s="682"/>
      <c r="K59" s="682"/>
      <c r="L59" s="682"/>
      <c r="M59" s="682"/>
      <c r="N59" s="682"/>
      <c r="O59" s="682"/>
      <c r="P59" s="682"/>
      <c r="Q59" s="682"/>
      <c r="R59" s="682"/>
      <c r="S59" s="682"/>
      <c r="T59" s="682"/>
      <c r="U59" s="682"/>
      <c r="V59" s="682"/>
      <c r="W59" s="682"/>
      <c r="X59" s="682"/>
      <c r="Y59" s="682"/>
      <c r="Z59" s="682"/>
      <c r="AA59" s="682"/>
      <c r="AB59" s="682"/>
      <c r="AC59" s="682"/>
      <c r="AD59" s="682"/>
      <c r="AE59" s="682"/>
      <c r="AF59" s="682"/>
      <c r="AG59" s="682"/>
      <c r="AH59" s="682"/>
      <c r="AI59" s="682"/>
      <c r="AJ59" s="682"/>
      <c r="AK59" s="682"/>
      <c r="AL59" s="682"/>
      <c r="AM59" s="682"/>
      <c r="AN59" s="682"/>
      <c r="AO59" s="682"/>
      <c r="AP59" s="682"/>
      <c r="AQ59" s="682"/>
      <c r="AR59" s="682"/>
      <c r="AS59" s="682"/>
      <c r="AT59" s="682"/>
      <c r="AU59" s="682"/>
      <c r="AV59" s="682"/>
      <c r="AW59" s="682"/>
      <c r="AX59" s="682"/>
      <c r="AY59" s="682"/>
      <c r="AZ59" s="682"/>
      <c r="BA59" s="682"/>
      <c r="BB59" s="682"/>
      <c r="BC59" s="682"/>
      <c r="BD59" s="682"/>
      <c r="BE59" s="682"/>
      <c r="BF59" s="682"/>
      <c r="BG59" s="682"/>
      <c r="BH59" s="682"/>
      <c r="BI59" s="682"/>
      <c r="BJ59" s="682"/>
      <c r="BK59" s="682"/>
      <c r="BL59" s="682"/>
      <c r="BM59" s="682"/>
      <c r="BN59" s="682"/>
      <c r="BO59" s="682"/>
      <c r="BP59" s="682"/>
      <c r="BQ59" s="682"/>
      <c r="BR59" s="682"/>
      <c r="BS59" s="682"/>
      <c r="BT59" s="682"/>
      <c r="BU59" s="682"/>
      <c r="BV59" s="682"/>
      <c r="BW59" s="682"/>
      <c r="BX59" s="682"/>
      <c r="BY59" s="682"/>
      <c r="BZ59" s="682"/>
      <c r="CA59" s="682"/>
      <c r="CB59" s="682"/>
      <c r="CC59" s="682"/>
      <c r="CD59" s="682"/>
      <c r="CE59" s="682"/>
      <c r="CF59" s="682"/>
      <c r="CG59" s="682"/>
      <c r="CH59" s="682"/>
      <c r="CI59" s="682"/>
      <c r="CJ59" s="682"/>
      <c r="CK59" s="682"/>
      <c r="CL59" s="682"/>
      <c r="CM59" s="682"/>
      <c r="CN59" s="682"/>
      <c r="CO59" s="682"/>
      <c r="CP59" s="682"/>
      <c r="CQ59" s="682"/>
      <c r="CR59" s="682"/>
      <c r="CS59" s="682"/>
      <c r="CT59" s="682"/>
      <c r="CU59" s="682"/>
      <c r="CV59" s="682"/>
      <c r="CW59" s="682"/>
      <c r="CX59" s="682"/>
      <c r="CY59" s="682"/>
      <c r="CZ59" s="682"/>
      <c r="DA59" s="682"/>
      <c r="DB59" s="682"/>
      <c r="DC59" s="682"/>
      <c r="DD59" s="682"/>
      <c r="DE59" s="682"/>
      <c r="DF59" s="682"/>
      <c r="DG59" s="682"/>
      <c r="DH59" s="682"/>
      <c r="DI59" s="682"/>
      <c r="DJ59" s="682"/>
      <c r="DK59" s="682"/>
      <c r="DL59" s="682"/>
      <c r="DM59" s="682"/>
      <c r="DN59" s="682"/>
      <c r="DO59" s="682"/>
      <c r="DP59" s="682"/>
      <c r="DQ59" s="682"/>
      <c r="DR59" s="682"/>
      <c r="DS59" s="682"/>
      <c r="DT59" s="682"/>
      <c r="DU59" s="682"/>
      <c r="DV59" s="682"/>
      <c r="DW59" s="682"/>
      <c r="DX59" s="682"/>
      <c r="DY59" s="682"/>
      <c r="DZ59" s="682"/>
      <c r="EA59" s="682"/>
      <c r="EB59" s="682"/>
      <c r="EC59" s="682"/>
      <c r="ED59" s="682"/>
      <c r="EE59" s="682"/>
      <c r="EF59" s="682"/>
      <c r="EG59" s="682"/>
      <c r="EH59" s="682"/>
      <c r="EI59" s="682"/>
      <c r="EJ59" s="682"/>
      <c r="EK59" s="682"/>
      <c r="EL59" s="682"/>
      <c r="EM59" s="682"/>
      <c r="EN59" s="682"/>
      <c r="EO59" s="682"/>
      <c r="EP59" s="682"/>
      <c r="EQ59" s="682"/>
      <c r="ER59" s="682"/>
      <c r="ES59" s="682"/>
      <c r="ET59" s="682"/>
      <c r="EU59" s="682"/>
      <c r="EV59" s="682"/>
      <c r="EW59" s="682"/>
      <c r="EX59" s="682"/>
      <c r="EY59" s="682"/>
      <c r="EZ59" s="682"/>
      <c r="FA59" s="682"/>
      <c r="FB59" s="682"/>
      <c r="FC59" s="682"/>
      <c r="FD59" s="682"/>
      <c r="FE59" s="682"/>
      <c r="FF59" s="682"/>
      <c r="FG59" s="682"/>
      <c r="FH59" s="682"/>
      <c r="FI59" s="682"/>
      <c r="FJ59" s="682"/>
      <c r="FK59" s="682"/>
      <c r="FL59" s="682"/>
      <c r="FM59" s="682"/>
      <c r="FN59" s="682"/>
      <c r="FO59" s="682"/>
      <c r="FP59" s="682"/>
      <c r="FQ59" s="682"/>
      <c r="FR59" s="682"/>
      <c r="FS59" s="682"/>
      <c r="FT59" s="682"/>
      <c r="FU59" s="682"/>
      <c r="FV59" s="682"/>
      <c r="FW59" s="682"/>
      <c r="FX59" s="682"/>
      <c r="FY59" s="682"/>
      <c r="FZ59" s="682"/>
      <c r="GA59" s="682"/>
      <c r="GB59" s="682"/>
      <c r="GC59" s="682"/>
      <c r="GD59" s="682"/>
      <c r="GE59" s="682"/>
      <c r="GF59" s="682"/>
      <c r="GG59" s="682"/>
      <c r="GH59" s="682"/>
      <c r="GI59" s="682"/>
      <c r="GJ59" s="682"/>
      <c r="GK59" s="682"/>
      <c r="GL59" s="682"/>
      <c r="GM59" s="682"/>
      <c r="GN59" s="682"/>
      <c r="GO59" s="682"/>
      <c r="GP59" s="682"/>
      <c r="GQ59" s="682"/>
      <c r="GR59" s="682"/>
      <c r="GS59" s="682"/>
      <c r="GT59" s="682"/>
      <c r="GU59" s="682"/>
      <c r="GV59" s="682"/>
      <c r="GW59" s="682"/>
      <c r="GX59" s="682"/>
      <c r="GY59" s="682"/>
      <c r="GZ59" s="682"/>
      <c r="HA59" s="682"/>
      <c r="HB59" s="682"/>
      <c r="HC59" s="682"/>
    </row>
    <row r="60" customFormat="false" ht="15.75" hidden="false" customHeight="false" outlineLevel="0" collapsed="false">
      <c r="A60" s="682"/>
      <c r="B60" s="682"/>
      <c r="C60" s="682"/>
      <c r="D60" s="682"/>
      <c r="E60" s="682"/>
      <c r="F60" s="682"/>
      <c r="G60" s="682"/>
      <c r="H60" s="682"/>
      <c r="I60" s="682"/>
      <c r="J60" s="682"/>
      <c r="K60" s="682"/>
      <c r="L60" s="682"/>
      <c r="M60" s="682"/>
      <c r="N60" s="682"/>
      <c r="O60" s="682"/>
      <c r="P60" s="682"/>
      <c r="Q60" s="682"/>
      <c r="R60" s="682"/>
      <c r="S60" s="682"/>
      <c r="T60" s="682"/>
      <c r="U60" s="682"/>
      <c r="V60" s="682"/>
      <c r="W60" s="682"/>
      <c r="X60" s="682"/>
      <c r="Y60" s="682"/>
      <c r="Z60" s="682"/>
      <c r="AA60" s="682"/>
      <c r="AB60" s="682"/>
      <c r="AC60" s="682"/>
      <c r="AD60" s="682"/>
      <c r="AE60" s="682"/>
      <c r="AF60" s="682"/>
      <c r="AG60" s="682"/>
      <c r="AH60" s="682"/>
      <c r="AI60" s="682"/>
      <c r="AJ60" s="682"/>
      <c r="AK60" s="682"/>
      <c r="AL60" s="682"/>
      <c r="AM60" s="682"/>
      <c r="AN60" s="682"/>
      <c r="AO60" s="682"/>
      <c r="AP60" s="682"/>
      <c r="AQ60" s="682"/>
      <c r="AR60" s="682"/>
      <c r="AS60" s="682"/>
      <c r="AT60" s="682"/>
      <c r="AU60" s="682"/>
      <c r="AV60" s="682"/>
      <c r="AW60" s="682"/>
      <c r="AX60" s="682"/>
      <c r="AY60" s="682"/>
      <c r="AZ60" s="682"/>
      <c r="BA60" s="682"/>
      <c r="BB60" s="682"/>
      <c r="BC60" s="682"/>
      <c r="BD60" s="682"/>
      <c r="BE60" s="682"/>
      <c r="BF60" s="682"/>
      <c r="BG60" s="682"/>
      <c r="BH60" s="682"/>
      <c r="BI60" s="682"/>
      <c r="BJ60" s="682"/>
      <c r="BK60" s="682"/>
      <c r="BL60" s="682"/>
      <c r="BM60" s="682"/>
      <c r="BN60" s="682"/>
      <c r="BO60" s="682"/>
      <c r="BP60" s="682"/>
      <c r="BQ60" s="682"/>
      <c r="BR60" s="682"/>
      <c r="BS60" s="682"/>
      <c r="BT60" s="682"/>
      <c r="BU60" s="682"/>
      <c r="BV60" s="682"/>
      <c r="BW60" s="682"/>
      <c r="BX60" s="682"/>
      <c r="BY60" s="682"/>
      <c r="BZ60" s="682"/>
      <c r="CA60" s="682"/>
      <c r="CB60" s="682"/>
      <c r="CC60" s="682"/>
      <c r="CD60" s="682"/>
      <c r="CE60" s="682"/>
      <c r="CF60" s="682"/>
      <c r="CG60" s="682"/>
      <c r="CH60" s="682"/>
      <c r="CI60" s="682"/>
      <c r="CJ60" s="682"/>
      <c r="CK60" s="682"/>
      <c r="CL60" s="682"/>
      <c r="CM60" s="682"/>
      <c r="CN60" s="682"/>
      <c r="CO60" s="682"/>
      <c r="CP60" s="682"/>
      <c r="CQ60" s="682"/>
      <c r="CR60" s="682"/>
      <c r="CS60" s="682"/>
      <c r="CT60" s="682"/>
      <c r="CU60" s="682"/>
      <c r="CV60" s="682"/>
      <c r="CW60" s="682"/>
      <c r="CX60" s="682"/>
      <c r="CY60" s="682"/>
      <c r="CZ60" s="682"/>
      <c r="DA60" s="682"/>
      <c r="DB60" s="682"/>
      <c r="DC60" s="682"/>
      <c r="DD60" s="682"/>
      <c r="DE60" s="682"/>
      <c r="DF60" s="682"/>
      <c r="DG60" s="682"/>
      <c r="DH60" s="682"/>
      <c r="DI60" s="682"/>
      <c r="DJ60" s="682"/>
      <c r="DK60" s="682"/>
      <c r="DL60" s="682"/>
      <c r="DM60" s="682"/>
      <c r="DN60" s="682"/>
      <c r="DO60" s="682"/>
      <c r="DP60" s="682"/>
      <c r="DQ60" s="682"/>
      <c r="DR60" s="682"/>
      <c r="DS60" s="682"/>
      <c r="DT60" s="682"/>
      <c r="DU60" s="682"/>
      <c r="DV60" s="682"/>
      <c r="DW60" s="682"/>
      <c r="DX60" s="682"/>
      <c r="DY60" s="682"/>
      <c r="DZ60" s="682"/>
      <c r="EA60" s="682"/>
      <c r="EB60" s="682"/>
      <c r="EC60" s="682"/>
      <c r="ED60" s="682"/>
      <c r="EE60" s="682"/>
      <c r="EF60" s="682"/>
      <c r="EG60" s="682"/>
      <c r="EH60" s="682"/>
      <c r="EI60" s="682"/>
      <c r="EJ60" s="682"/>
      <c r="EK60" s="682"/>
      <c r="EL60" s="682"/>
      <c r="EM60" s="682"/>
      <c r="EN60" s="682"/>
      <c r="EO60" s="682"/>
      <c r="EP60" s="682"/>
      <c r="EQ60" s="682"/>
      <c r="ER60" s="682"/>
      <c r="ES60" s="682"/>
      <c r="ET60" s="682"/>
      <c r="EU60" s="682"/>
      <c r="EV60" s="682"/>
      <c r="EW60" s="682"/>
      <c r="EX60" s="682"/>
      <c r="EY60" s="682"/>
      <c r="EZ60" s="682"/>
      <c r="FA60" s="682"/>
      <c r="FB60" s="682"/>
      <c r="FC60" s="682"/>
      <c r="FD60" s="682"/>
      <c r="FE60" s="682"/>
      <c r="FF60" s="682"/>
      <c r="FG60" s="682"/>
      <c r="FH60" s="682"/>
      <c r="FI60" s="682"/>
      <c r="FJ60" s="682"/>
      <c r="FK60" s="682"/>
      <c r="FL60" s="682"/>
      <c r="FM60" s="682"/>
      <c r="FN60" s="682"/>
      <c r="FO60" s="682"/>
      <c r="FP60" s="682"/>
      <c r="FQ60" s="682"/>
      <c r="FR60" s="682"/>
      <c r="FS60" s="682"/>
      <c r="FT60" s="682"/>
      <c r="FU60" s="682"/>
      <c r="FV60" s="682"/>
      <c r="FW60" s="682"/>
      <c r="FX60" s="682"/>
      <c r="FY60" s="682"/>
      <c r="FZ60" s="682"/>
      <c r="GA60" s="682"/>
      <c r="GB60" s="682"/>
      <c r="GC60" s="682"/>
      <c r="GD60" s="682"/>
      <c r="GE60" s="682"/>
      <c r="GF60" s="682"/>
      <c r="GG60" s="682"/>
      <c r="GH60" s="682"/>
      <c r="GI60" s="682"/>
      <c r="GJ60" s="682"/>
      <c r="GK60" s="682"/>
      <c r="GL60" s="682"/>
      <c r="GM60" s="682"/>
      <c r="GN60" s="682"/>
      <c r="GO60" s="682"/>
      <c r="GP60" s="682"/>
      <c r="GQ60" s="682"/>
      <c r="GR60" s="682"/>
      <c r="GS60" s="682"/>
      <c r="GT60" s="682"/>
      <c r="GU60" s="682"/>
      <c r="GV60" s="682"/>
      <c r="GW60" s="682"/>
      <c r="GX60" s="682"/>
      <c r="GY60" s="682"/>
      <c r="GZ60" s="682"/>
      <c r="HA60" s="682"/>
      <c r="HB60" s="682"/>
      <c r="HC60" s="682"/>
    </row>
    <row r="61" customFormat="false" ht="15.75" hidden="false" customHeight="false" outlineLevel="0" collapsed="false">
      <c r="A61" s="682"/>
      <c r="B61" s="682"/>
      <c r="C61" s="682"/>
      <c r="D61" s="682"/>
      <c r="E61" s="682"/>
      <c r="F61" s="682"/>
      <c r="G61" s="682"/>
      <c r="H61" s="682"/>
      <c r="I61" s="682"/>
      <c r="J61" s="682"/>
      <c r="K61" s="682"/>
      <c r="L61" s="682"/>
      <c r="M61" s="682"/>
      <c r="N61" s="682"/>
      <c r="O61" s="682"/>
      <c r="P61" s="682"/>
      <c r="Q61" s="682"/>
      <c r="R61" s="682"/>
      <c r="S61" s="682"/>
      <c r="T61" s="682"/>
      <c r="U61" s="682"/>
      <c r="V61" s="682"/>
      <c r="W61" s="682"/>
      <c r="X61" s="682"/>
      <c r="Y61" s="682"/>
      <c r="Z61" s="682"/>
      <c r="AA61" s="682"/>
      <c r="AB61" s="682"/>
      <c r="AC61" s="682"/>
      <c r="AD61" s="682"/>
      <c r="AE61" s="682"/>
      <c r="AF61" s="682"/>
      <c r="AG61" s="682"/>
      <c r="AH61" s="682"/>
      <c r="AI61" s="682"/>
      <c r="AJ61" s="682"/>
      <c r="AK61" s="682"/>
      <c r="AL61" s="682"/>
      <c r="AM61" s="682"/>
      <c r="AN61" s="682"/>
      <c r="AO61" s="682"/>
      <c r="AP61" s="682"/>
      <c r="AQ61" s="682"/>
      <c r="AR61" s="682"/>
      <c r="AS61" s="682"/>
      <c r="AT61" s="682"/>
      <c r="AU61" s="682"/>
      <c r="AV61" s="682"/>
      <c r="AW61" s="682"/>
      <c r="AX61" s="682"/>
      <c r="AY61" s="682"/>
      <c r="AZ61" s="682"/>
      <c r="BA61" s="682"/>
      <c r="BB61" s="682"/>
      <c r="BC61" s="682"/>
      <c r="BD61" s="682"/>
      <c r="BE61" s="682"/>
      <c r="BF61" s="682"/>
      <c r="BG61" s="682"/>
      <c r="BH61" s="682"/>
      <c r="BI61" s="682"/>
      <c r="BJ61" s="682"/>
      <c r="BK61" s="682"/>
      <c r="BL61" s="682"/>
      <c r="BM61" s="682"/>
      <c r="BN61" s="682"/>
      <c r="BO61" s="682"/>
      <c r="BP61" s="682"/>
      <c r="BQ61" s="682"/>
      <c r="BR61" s="682"/>
      <c r="BS61" s="682"/>
      <c r="BT61" s="682"/>
      <c r="BU61" s="682"/>
      <c r="BV61" s="682"/>
      <c r="BW61" s="682"/>
      <c r="BX61" s="682"/>
      <c r="BY61" s="682"/>
      <c r="BZ61" s="682"/>
      <c r="CA61" s="682"/>
      <c r="CB61" s="682"/>
      <c r="CC61" s="682"/>
      <c r="CD61" s="682"/>
      <c r="CE61" s="682"/>
      <c r="CF61" s="682"/>
      <c r="CG61" s="682"/>
      <c r="CH61" s="682"/>
      <c r="CI61" s="682"/>
      <c r="CJ61" s="682"/>
      <c r="CK61" s="682"/>
      <c r="CL61" s="682"/>
      <c r="CM61" s="682"/>
      <c r="CN61" s="682"/>
      <c r="CO61" s="682"/>
      <c r="CP61" s="682"/>
      <c r="CQ61" s="682"/>
      <c r="CR61" s="682"/>
      <c r="CS61" s="682"/>
      <c r="CT61" s="682"/>
      <c r="CU61" s="682"/>
      <c r="CV61" s="682"/>
      <c r="CW61" s="682"/>
      <c r="CX61" s="682"/>
      <c r="CY61" s="682"/>
      <c r="CZ61" s="682"/>
      <c r="DA61" s="682"/>
      <c r="DB61" s="682"/>
      <c r="DC61" s="682"/>
      <c r="DD61" s="682"/>
      <c r="DE61" s="682"/>
      <c r="DF61" s="682"/>
      <c r="DG61" s="682"/>
      <c r="DH61" s="682"/>
      <c r="DI61" s="682"/>
      <c r="DJ61" s="682"/>
      <c r="DK61" s="682"/>
      <c r="DL61" s="682"/>
      <c r="DM61" s="682"/>
      <c r="DN61" s="682"/>
      <c r="DO61" s="682"/>
      <c r="DP61" s="682"/>
      <c r="DQ61" s="682"/>
      <c r="DR61" s="682"/>
      <c r="DS61" s="682"/>
      <c r="DT61" s="682"/>
      <c r="DU61" s="682"/>
      <c r="DV61" s="682"/>
      <c r="DW61" s="682"/>
      <c r="DX61" s="682"/>
      <c r="DY61" s="682"/>
      <c r="DZ61" s="682"/>
      <c r="EA61" s="682"/>
      <c r="EB61" s="682"/>
      <c r="EC61" s="682"/>
      <c r="ED61" s="682"/>
      <c r="EE61" s="682"/>
      <c r="EF61" s="682"/>
      <c r="EG61" s="682"/>
      <c r="EH61" s="682"/>
      <c r="EI61" s="682"/>
      <c r="EJ61" s="682"/>
      <c r="EK61" s="682"/>
      <c r="EL61" s="682"/>
      <c r="EM61" s="682"/>
      <c r="EN61" s="682"/>
      <c r="EO61" s="682"/>
      <c r="EP61" s="682"/>
      <c r="EQ61" s="682"/>
      <c r="ER61" s="682"/>
      <c r="ES61" s="682"/>
      <c r="ET61" s="682"/>
      <c r="EU61" s="682"/>
      <c r="EV61" s="682"/>
      <c r="EW61" s="682"/>
      <c r="EX61" s="682"/>
      <c r="EY61" s="682"/>
      <c r="EZ61" s="682"/>
      <c r="FA61" s="682"/>
      <c r="FB61" s="682"/>
      <c r="FC61" s="682"/>
      <c r="FD61" s="682"/>
      <c r="FE61" s="682"/>
      <c r="FF61" s="682"/>
      <c r="FG61" s="682"/>
      <c r="FH61" s="682"/>
      <c r="FI61" s="682"/>
      <c r="FJ61" s="682"/>
      <c r="FK61" s="682"/>
      <c r="FL61" s="682"/>
      <c r="FM61" s="682"/>
      <c r="FN61" s="682"/>
      <c r="FO61" s="682"/>
      <c r="FP61" s="682"/>
      <c r="FQ61" s="682"/>
      <c r="FR61" s="682"/>
      <c r="FS61" s="682"/>
      <c r="FT61" s="682"/>
      <c r="FU61" s="682"/>
      <c r="FV61" s="682"/>
      <c r="FW61" s="682"/>
      <c r="FX61" s="682"/>
      <c r="FY61" s="682"/>
      <c r="FZ61" s="682"/>
      <c r="GA61" s="682"/>
      <c r="GB61" s="682"/>
      <c r="GC61" s="682"/>
      <c r="GD61" s="682"/>
      <c r="GE61" s="682"/>
      <c r="GF61" s="682"/>
      <c r="GG61" s="682"/>
      <c r="GH61" s="682"/>
      <c r="GI61" s="682"/>
      <c r="GJ61" s="682"/>
      <c r="GK61" s="682"/>
      <c r="GL61" s="682"/>
      <c r="GM61" s="682"/>
      <c r="GN61" s="682"/>
      <c r="GO61" s="682"/>
      <c r="GP61" s="682"/>
      <c r="GQ61" s="682"/>
      <c r="GR61" s="682"/>
      <c r="GS61" s="682"/>
      <c r="GT61" s="682"/>
      <c r="GU61" s="682"/>
      <c r="GV61" s="682"/>
      <c r="GW61" s="682"/>
      <c r="GX61" s="682"/>
      <c r="GY61" s="682"/>
      <c r="GZ61" s="682"/>
      <c r="HA61" s="682"/>
      <c r="HB61" s="682"/>
      <c r="HC61" s="682"/>
    </row>
    <row r="62" customFormat="false" ht="15.75" hidden="false" customHeight="false" outlineLevel="0" collapsed="false">
      <c r="A62" s="682"/>
      <c r="B62" s="682"/>
      <c r="C62" s="682"/>
      <c r="D62" s="682"/>
      <c r="E62" s="682"/>
      <c r="F62" s="682"/>
      <c r="G62" s="682"/>
      <c r="H62" s="682"/>
      <c r="I62" s="682"/>
      <c r="J62" s="682"/>
      <c r="K62" s="682"/>
      <c r="L62" s="682"/>
      <c r="M62" s="682"/>
      <c r="N62" s="682"/>
      <c r="O62" s="682"/>
      <c r="P62" s="682"/>
      <c r="Q62" s="682"/>
      <c r="R62" s="682"/>
      <c r="S62" s="682"/>
      <c r="T62" s="682"/>
      <c r="U62" s="682"/>
      <c r="V62" s="682"/>
      <c r="W62" s="682"/>
      <c r="X62" s="682"/>
      <c r="Y62" s="682"/>
      <c r="Z62" s="682"/>
      <c r="AA62" s="682"/>
      <c r="AB62" s="682"/>
      <c r="AC62" s="682"/>
      <c r="AD62" s="682"/>
      <c r="AE62" s="682"/>
      <c r="AF62" s="682"/>
      <c r="AG62" s="682"/>
      <c r="AH62" s="682"/>
      <c r="AI62" s="682"/>
      <c r="AJ62" s="682"/>
      <c r="AK62" s="682"/>
      <c r="AL62" s="682"/>
      <c r="AM62" s="682"/>
      <c r="AN62" s="682"/>
      <c r="AO62" s="682"/>
      <c r="AP62" s="682"/>
      <c r="AQ62" s="682"/>
      <c r="AR62" s="682"/>
      <c r="AS62" s="682"/>
      <c r="AT62" s="682"/>
      <c r="AU62" s="682"/>
      <c r="AV62" s="682"/>
      <c r="AW62" s="682"/>
      <c r="AX62" s="682"/>
      <c r="AY62" s="682"/>
      <c r="AZ62" s="682"/>
      <c r="BA62" s="682"/>
      <c r="BB62" s="682"/>
      <c r="BC62" s="682"/>
      <c r="BD62" s="682"/>
      <c r="BE62" s="682"/>
      <c r="BF62" s="682"/>
      <c r="BG62" s="682"/>
      <c r="BH62" s="682"/>
      <c r="BI62" s="682"/>
      <c r="BJ62" s="682"/>
      <c r="BK62" s="682"/>
      <c r="BL62" s="682"/>
      <c r="BM62" s="682"/>
      <c r="BN62" s="682"/>
      <c r="BO62" s="682"/>
      <c r="BP62" s="682"/>
      <c r="BQ62" s="682"/>
      <c r="BR62" s="682"/>
      <c r="BS62" s="682"/>
      <c r="BT62" s="682"/>
      <c r="BU62" s="682"/>
      <c r="BV62" s="682"/>
      <c r="BW62" s="682"/>
      <c r="BX62" s="682"/>
      <c r="BY62" s="682"/>
      <c r="BZ62" s="682"/>
      <c r="CA62" s="682"/>
      <c r="CB62" s="682"/>
      <c r="CC62" s="682"/>
      <c r="CD62" s="682"/>
      <c r="CE62" s="682"/>
      <c r="CF62" s="682"/>
      <c r="CG62" s="682"/>
      <c r="CH62" s="682"/>
      <c r="CI62" s="682"/>
      <c r="CJ62" s="682"/>
      <c r="CK62" s="682"/>
      <c r="CL62" s="682"/>
      <c r="CM62" s="682"/>
      <c r="CN62" s="682"/>
      <c r="CO62" s="682"/>
      <c r="CP62" s="682"/>
      <c r="CQ62" s="682"/>
      <c r="CR62" s="682"/>
      <c r="CS62" s="682"/>
      <c r="CT62" s="682"/>
      <c r="CU62" s="682"/>
      <c r="CV62" s="682"/>
      <c r="CW62" s="682"/>
      <c r="CX62" s="682"/>
      <c r="CY62" s="682"/>
      <c r="CZ62" s="682"/>
      <c r="DA62" s="682"/>
      <c r="DB62" s="682"/>
      <c r="DC62" s="682"/>
      <c r="DD62" s="682"/>
      <c r="DE62" s="682"/>
      <c r="DF62" s="682"/>
      <c r="DG62" s="682"/>
      <c r="DH62" s="682"/>
      <c r="DI62" s="682"/>
      <c r="DJ62" s="682"/>
      <c r="DK62" s="682"/>
      <c r="DL62" s="682"/>
      <c r="DM62" s="682"/>
      <c r="DN62" s="682"/>
      <c r="DO62" s="682"/>
      <c r="DP62" s="682"/>
      <c r="DQ62" s="682"/>
      <c r="DR62" s="682"/>
      <c r="DS62" s="682"/>
      <c r="DT62" s="682"/>
      <c r="DU62" s="682"/>
      <c r="DV62" s="682"/>
      <c r="DW62" s="682"/>
      <c r="DX62" s="682"/>
      <c r="DY62" s="682"/>
      <c r="DZ62" s="682"/>
      <c r="EA62" s="682"/>
      <c r="EB62" s="682"/>
      <c r="EC62" s="682"/>
      <c r="ED62" s="682"/>
      <c r="EE62" s="682"/>
      <c r="EF62" s="682"/>
      <c r="EG62" s="682"/>
      <c r="EH62" s="682"/>
      <c r="EI62" s="682"/>
      <c r="EJ62" s="682"/>
      <c r="EK62" s="682"/>
      <c r="EL62" s="682"/>
      <c r="EM62" s="682"/>
      <c r="EN62" s="682"/>
      <c r="EO62" s="682"/>
      <c r="EP62" s="682"/>
      <c r="EQ62" s="682"/>
      <c r="ER62" s="682"/>
      <c r="ES62" s="682"/>
      <c r="ET62" s="682"/>
      <c r="EU62" s="682"/>
      <c r="EV62" s="682"/>
      <c r="EW62" s="682"/>
      <c r="EX62" s="682"/>
      <c r="EY62" s="682"/>
      <c r="EZ62" s="682"/>
      <c r="FA62" s="682"/>
      <c r="FB62" s="682"/>
      <c r="FC62" s="682"/>
      <c r="FD62" s="682"/>
      <c r="FE62" s="682"/>
      <c r="FF62" s="682"/>
      <c r="FG62" s="682"/>
      <c r="FH62" s="682"/>
      <c r="FI62" s="682"/>
      <c r="FJ62" s="682"/>
      <c r="FK62" s="682"/>
      <c r="FL62" s="682"/>
      <c r="FM62" s="682"/>
      <c r="FN62" s="682"/>
      <c r="FO62" s="682"/>
      <c r="FP62" s="682"/>
      <c r="FQ62" s="682"/>
      <c r="FR62" s="682"/>
      <c r="FS62" s="682"/>
      <c r="FT62" s="682"/>
      <c r="FU62" s="682"/>
      <c r="FV62" s="682"/>
      <c r="FW62" s="682"/>
      <c r="FX62" s="682"/>
      <c r="FY62" s="682"/>
      <c r="FZ62" s="682"/>
      <c r="GA62" s="682"/>
      <c r="GB62" s="682"/>
      <c r="GC62" s="682"/>
      <c r="GD62" s="682"/>
      <c r="GE62" s="682"/>
      <c r="GF62" s="682"/>
      <c r="GG62" s="682"/>
      <c r="GH62" s="682"/>
      <c r="GI62" s="682"/>
      <c r="GJ62" s="682"/>
      <c r="GK62" s="682"/>
      <c r="GL62" s="682"/>
      <c r="GM62" s="682"/>
      <c r="GN62" s="682"/>
      <c r="GO62" s="682"/>
      <c r="GP62" s="682"/>
      <c r="GQ62" s="682"/>
      <c r="GR62" s="682"/>
      <c r="GS62" s="682"/>
      <c r="GT62" s="682"/>
      <c r="GU62" s="682"/>
      <c r="GV62" s="682"/>
      <c r="GW62" s="682"/>
      <c r="GX62" s="682"/>
      <c r="GY62" s="682"/>
      <c r="GZ62" s="682"/>
      <c r="HA62" s="682"/>
      <c r="HB62" s="682"/>
      <c r="HC62" s="682"/>
    </row>
    <row r="63" customFormat="false" ht="15.75" hidden="false" customHeight="false" outlineLevel="0" collapsed="false">
      <c r="A63" s="682"/>
      <c r="B63" s="682"/>
      <c r="C63" s="682"/>
      <c r="D63" s="682"/>
      <c r="E63" s="682"/>
      <c r="F63" s="682"/>
      <c r="G63" s="682"/>
      <c r="H63" s="682"/>
      <c r="I63" s="682"/>
      <c r="J63" s="682"/>
      <c r="K63" s="682"/>
      <c r="L63" s="682"/>
      <c r="M63" s="682"/>
      <c r="N63" s="682"/>
      <c r="O63" s="682"/>
      <c r="P63" s="682"/>
      <c r="Q63" s="682"/>
      <c r="R63" s="682"/>
      <c r="S63" s="682"/>
      <c r="T63" s="682"/>
      <c r="U63" s="682"/>
      <c r="V63" s="682"/>
      <c r="W63" s="682"/>
      <c r="X63" s="682"/>
      <c r="Y63" s="682"/>
      <c r="Z63" s="682"/>
      <c r="AA63" s="682"/>
      <c r="AB63" s="682"/>
      <c r="AC63" s="682"/>
      <c r="AD63" s="682"/>
      <c r="AE63" s="682"/>
      <c r="AF63" s="682"/>
      <c r="AG63" s="682"/>
      <c r="AH63" s="682"/>
      <c r="AI63" s="682"/>
      <c r="AJ63" s="682"/>
      <c r="AK63" s="682"/>
      <c r="AL63" s="682"/>
      <c r="AM63" s="682"/>
      <c r="AN63" s="682"/>
      <c r="AO63" s="682"/>
      <c r="AP63" s="682"/>
      <c r="AQ63" s="682"/>
      <c r="AR63" s="682"/>
      <c r="AS63" s="682"/>
      <c r="AT63" s="682"/>
      <c r="AU63" s="682"/>
      <c r="AV63" s="682"/>
      <c r="AW63" s="682"/>
      <c r="AX63" s="682"/>
      <c r="AY63" s="682"/>
      <c r="AZ63" s="682"/>
      <c r="BA63" s="682"/>
      <c r="BB63" s="682"/>
      <c r="BC63" s="682"/>
      <c r="BD63" s="682"/>
      <c r="BE63" s="682"/>
      <c r="BF63" s="682"/>
      <c r="BG63" s="682"/>
      <c r="BH63" s="682"/>
      <c r="BI63" s="682"/>
      <c r="BJ63" s="682"/>
      <c r="BK63" s="682"/>
      <c r="BL63" s="682"/>
      <c r="BM63" s="682"/>
      <c r="BN63" s="682"/>
      <c r="BO63" s="682"/>
      <c r="BP63" s="682"/>
      <c r="BQ63" s="682"/>
      <c r="BR63" s="682"/>
      <c r="BS63" s="682"/>
      <c r="BT63" s="682"/>
      <c r="BU63" s="682"/>
      <c r="BV63" s="682"/>
      <c r="BW63" s="682"/>
      <c r="BX63" s="682"/>
      <c r="BY63" s="682"/>
      <c r="BZ63" s="682"/>
      <c r="CA63" s="682"/>
      <c r="CB63" s="682"/>
      <c r="CC63" s="682"/>
      <c r="CD63" s="682"/>
      <c r="CE63" s="682"/>
      <c r="CF63" s="682"/>
      <c r="CG63" s="682"/>
      <c r="CH63" s="682"/>
      <c r="CI63" s="682"/>
      <c r="CJ63" s="682"/>
      <c r="CK63" s="682"/>
      <c r="CL63" s="682"/>
      <c r="CM63" s="682"/>
      <c r="CN63" s="682"/>
      <c r="CO63" s="682"/>
      <c r="CP63" s="682"/>
      <c r="CQ63" s="682"/>
      <c r="CR63" s="682"/>
      <c r="CS63" s="682"/>
      <c r="CT63" s="682"/>
      <c r="CU63" s="682"/>
      <c r="CV63" s="682"/>
      <c r="CW63" s="682"/>
      <c r="CX63" s="682"/>
      <c r="CY63" s="682"/>
      <c r="CZ63" s="682"/>
      <c r="DA63" s="682"/>
      <c r="DB63" s="682"/>
      <c r="DC63" s="682"/>
      <c r="DD63" s="682"/>
      <c r="DE63" s="682"/>
      <c r="DF63" s="682"/>
      <c r="DG63" s="682"/>
      <c r="DH63" s="682"/>
      <c r="DI63" s="682"/>
      <c r="DJ63" s="682"/>
      <c r="DK63" s="682"/>
      <c r="DL63" s="682"/>
      <c r="DM63" s="682"/>
      <c r="DN63" s="682"/>
      <c r="DO63" s="682"/>
      <c r="DP63" s="682"/>
      <c r="DQ63" s="682"/>
      <c r="DR63" s="682"/>
      <c r="DS63" s="682"/>
      <c r="DT63" s="682"/>
      <c r="DU63" s="682"/>
      <c r="DV63" s="682"/>
      <c r="DW63" s="682"/>
      <c r="DX63" s="682"/>
      <c r="DY63" s="682"/>
      <c r="DZ63" s="682"/>
      <c r="EA63" s="682"/>
      <c r="EB63" s="682"/>
      <c r="EC63" s="682"/>
      <c r="ED63" s="682"/>
      <c r="EE63" s="682"/>
      <c r="EF63" s="682"/>
      <c r="EG63" s="682"/>
      <c r="EH63" s="682"/>
      <c r="EI63" s="682"/>
      <c r="EJ63" s="682"/>
      <c r="EK63" s="682"/>
      <c r="EL63" s="682"/>
      <c r="EM63" s="682"/>
      <c r="EN63" s="682"/>
      <c r="EO63" s="682"/>
      <c r="EP63" s="682"/>
      <c r="EQ63" s="682"/>
      <c r="ER63" s="682"/>
      <c r="ES63" s="682"/>
      <c r="ET63" s="682"/>
      <c r="EU63" s="682"/>
      <c r="EV63" s="682"/>
      <c r="EW63" s="682"/>
      <c r="EX63" s="682"/>
      <c r="EY63" s="682"/>
      <c r="EZ63" s="682"/>
      <c r="FA63" s="682"/>
      <c r="FB63" s="682"/>
      <c r="FC63" s="682"/>
      <c r="FD63" s="682"/>
      <c r="FE63" s="682"/>
      <c r="FF63" s="682"/>
      <c r="FG63" s="682"/>
      <c r="FH63" s="682"/>
      <c r="FI63" s="682"/>
      <c r="FJ63" s="682"/>
      <c r="FK63" s="682"/>
      <c r="FL63" s="682"/>
      <c r="FM63" s="682"/>
      <c r="FN63" s="682"/>
      <c r="FO63" s="682"/>
      <c r="FP63" s="682"/>
      <c r="FQ63" s="682"/>
      <c r="FR63" s="682"/>
      <c r="FS63" s="682"/>
      <c r="FT63" s="682"/>
      <c r="FU63" s="682"/>
      <c r="FV63" s="682"/>
      <c r="FW63" s="682"/>
      <c r="FX63" s="682"/>
      <c r="FY63" s="682"/>
      <c r="FZ63" s="682"/>
      <c r="GA63" s="682"/>
      <c r="GB63" s="682"/>
      <c r="GC63" s="682"/>
      <c r="GD63" s="682"/>
      <c r="GE63" s="682"/>
      <c r="GF63" s="682"/>
      <c r="GG63" s="682"/>
      <c r="GH63" s="682"/>
      <c r="GI63" s="682"/>
      <c r="GJ63" s="682"/>
      <c r="GK63" s="682"/>
      <c r="GL63" s="682"/>
      <c r="GM63" s="682"/>
      <c r="GN63" s="682"/>
      <c r="GO63" s="682"/>
      <c r="GP63" s="682"/>
      <c r="GQ63" s="682"/>
      <c r="GR63" s="682"/>
      <c r="GS63" s="682"/>
      <c r="GT63" s="682"/>
      <c r="GU63" s="682"/>
      <c r="GV63" s="682"/>
      <c r="GW63" s="682"/>
      <c r="GX63" s="682"/>
      <c r="GY63" s="682"/>
      <c r="GZ63" s="682"/>
      <c r="HA63" s="682"/>
      <c r="HB63" s="682"/>
      <c r="HC63" s="682"/>
    </row>
    <row r="64" customFormat="false" ht="15.75" hidden="false" customHeight="false" outlineLevel="0" collapsed="false">
      <c r="A64" s="682"/>
      <c r="B64" s="682"/>
      <c r="C64" s="682"/>
      <c r="D64" s="682"/>
      <c r="E64" s="682"/>
      <c r="F64" s="682"/>
      <c r="G64" s="682"/>
      <c r="H64" s="682"/>
      <c r="I64" s="682"/>
      <c r="J64" s="682"/>
      <c r="K64" s="682"/>
      <c r="L64" s="682"/>
      <c r="M64" s="682"/>
      <c r="N64" s="682"/>
      <c r="O64" s="682"/>
      <c r="P64" s="682"/>
      <c r="Q64" s="682"/>
      <c r="R64" s="682"/>
      <c r="S64" s="682"/>
      <c r="T64" s="682"/>
      <c r="U64" s="682"/>
      <c r="V64" s="682"/>
      <c r="W64" s="682"/>
      <c r="X64" s="682"/>
      <c r="Y64" s="682"/>
      <c r="Z64" s="682"/>
      <c r="AA64" s="682"/>
      <c r="AB64" s="682"/>
      <c r="AC64" s="682"/>
      <c r="AD64" s="682"/>
      <c r="AE64" s="682"/>
      <c r="AF64" s="682"/>
      <c r="AG64" s="682"/>
      <c r="AH64" s="682"/>
      <c r="AI64" s="682"/>
      <c r="AJ64" s="682"/>
      <c r="AK64" s="682"/>
      <c r="AL64" s="682"/>
      <c r="AM64" s="682"/>
      <c r="AN64" s="682"/>
      <c r="AO64" s="682"/>
      <c r="AP64" s="682"/>
      <c r="AQ64" s="682"/>
      <c r="AR64" s="682"/>
      <c r="AS64" s="682"/>
      <c r="AT64" s="682"/>
      <c r="AU64" s="682"/>
      <c r="AV64" s="682"/>
      <c r="AW64" s="682"/>
      <c r="AX64" s="682"/>
      <c r="AY64" s="682"/>
      <c r="AZ64" s="682"/>
      <c r="BA64" s="682"/>
      <c r="BB64" s="682"/>
      <c r="BC64" s="682"/>
      <c r="BD64" s="682"/>
      <c r="BE64" s="682"/>
      <c r="BF64" s="682"/>
      <c r="BG64" s="682"/>
      <c r="BH64" s="682"/>
      <c r="BI64" s="682"/>
      <c r="BJ64" s="682"/>
      <c r="BK64" s="682"/>
      <c r="BL64" s="682"/>
      <c r="BM64" s="682"/>
      <c r="BN64" s="682"/>
      <c r="BO64" s="682"/>
      <c r="BP64" s="682"/>
      <c r="BQ64" s="682"/>
      <c r="BR64" s="682"/>
      <c r="BS64" s="682"/>
      <c r="BT64" s="682"/>
      <c r="BU64" s="682"/>
      <c r="BV64" s="682"/>
      <c r="BW64" s="682"/>
      <c r="BX64" s="682"/>
      <c r="BY64" s="682"/>
      <c r="BZ64" s="682"/>
      <c r="CA64" s="682"/>
      <c r="CB64" s="682"/>
      <c r="CC64" s="682"/>
      <c r="CD64" s="682"/>
      <c r="CE64" s="682"/>
      <c r="CF64" s="682"/>
      <c r="CG64" s="682"/>
      <c r="CH64" s="682"/>
      <c r="CI64" s="682"/>
      <c r="CJ64" s="682"/>
      <c r="CK64" s="682"/>
      <c r="CL64" s="682"/>
      <c r="CM64" s="682"/>
      <c r="CN64" s="682"/>
      <c r="CO64" s="682"/>
      <c r="CP64" s="682"/>
      <c r="CQ64" s="682"/>
      <c r="CR64" s="682"/>
      <c r="CS64" s="682"/>
      <c r="CT64" s="682"/>
      <c r="CU64" s="682"/>
      <c r="CV64" s="682"/>
      <c r="CW64" s="682"/>
      <c r="CX64" s="682"/>
      <c r="CY64" s="682"/>
      <c r="CZ64" s="682"/>
      <c r="DA64" s="682"/>
      <c r="DB64" s="682"/>
      <c r="DC64" s="682"/>
      <c r="DD64" s="682"/>
      <c r="DE64" s="682"/>
      <c r="DF64" s="682"/>
      <c r="DG64" s="682"/>
      <c r="DH64" s="682"/>
      <c r="DI64" s="682"/>
      <c r="DJ64" s="682"/>
      <c r="DK64" s="682"/>
      <c r="DL64" s="682"/>
      <c r="DM64" s="682"/>
      <c r="DN64" s="682"/>
      <c r="DO64" s="682"/>
      <c r="DP64" s="682"/>
      <c r="DQ64" s="682"/>
      <c r="DR64" s="682"/>
      <c r="DS64" s="682"/>
      <c r="DT64" s="682"/>
      <c r="DU64" s="682"/>
      <c r="DV64" s="682"/>
      <c r="DW64" s="682"/>
      <c r="DX64" s="682"/>
      <c r="DY64" s="682"/>
      <c r="DZ64" s="682"/>
      <c r="EA64" s="682"/>
      <c r="EB64" s="682"/>
      <c r="EC64" s="682"/>
      <c r="ED64" s="682"/>
      <c r="EE64" s="682"/>
      <c r="EF64" s="682"/>
      <c r="EG64" s="682"/>
      <c r="EH64" s="682"/>
      <c r="EI64" s="682"/>
      <c r="EJ64" s="682"/>
      <c r="EK64" s="682"/>
      <c r="EL64" s="682"/>
      <c r="EM64" s="682"/>
      <c r="EN64" s="682"/>
      <c r="EO64" s="682"/>
      <c r="EP64" s="682"/>
      <c r="EQ64" s="682"/>
      <c r="ER64" s="682"/>
      <c r="ES64" s="682"/>
      <c r="ET64" s="682"/>
      <c r="EU64" s="682"/>
      <c r="EV64" s="682"/>
      <c r="EW64" s="682"/>
      <c r="EX64" s="682"/>
      <c r="EY64" s="682"/>
      <c r="EZ64" s="682"/>
      <c r="FA64" s="682"/>
      <c r="FB64" s="682"/>
      <c r="FC64" s="682"/>
      <c r="FD64" s="682"/>
      <c r="FE64" s="682"/>
      <c r="FF64" s="682"/>
      <c r="FG64" s="682"/>
      <c r="FH64" s="682"/>
      <c r="FI64" s="682"/>
      <c r="FJ64" s="682"/>
      <c r="FK64" s="682"/>
      <c r="FL64" s="682"/>
      <c r="FM64" s="682"/>
      <c r="FN64" s="682"/>
      <c r="FO64" s="682"/>
      <c r="FP64" s="682"/>
      <c r="FQ64" s="682"/>
      <c r="FR64" s="682"/>
      <c r="FS64" s="682"/>
      <c r="FT64" s="682"/>
      <c r="FU64" s="682"/>
      <c r="FV64" s="682"/>
      <c r="FW64" s="682"/>
      <c r="FX64" s="682"/>
      <c r="FY64" s="682"/>
      <c r="FZ64" s="682"/>
      <c r="GA64" s="682"/>
      <c r="GB64" s="682"/>
      <c r="GC64" s="682"/>
      <c r="GD64" s="682"/>
      <c r="GE64" s="682"/>
      <c r="GF64" s="682"/>
      <c r="GG64" s="682"/>
      <c r="GH64" s="682"/>
      <c r="GI64" s="682"/>
      <c r="GJ64" s="682"/>
      <c r="GK64" s="682"/>
      <c r="GL64" s="682"/>
      <c r="GM64" s="682"/>
      <c r="GN64" s="682"/>
      <c r="GO64" s="682"/>
      <c r="GP64" s="682"/>
      <c r="GQ64" s="682"/>
      <c r="GR64" s="682"/>
      <c r="GS64" s="682"/>
      <c r="GT64" s="682"/>
      <c r="GU64" s="682"/>
      <c r="GV64" s="682"/>
      <c r="GW64" s="682"/>
      <c r="GX64" s="682"/>
      <c r="GY64" s="682"/>
      <c r="GZ64" s="682"/>
      <c r="HA64" s="682"/>
      <c r="HB64" s="682"/>
      <c r="HC64" s="682"/>
    </row>
    <row r="65" customFormat="false" ht="15.75" hidden="false" customHeight="false" outlineLevel="0" collapsed="false">
      <c r="A65" s="682"/>
      <c r="B65" s="682"/>
      <c r="C65" s="682"/>
      <c r="D65" s="682"/>
      <c r="E65" s="682"/>
      <c r="F65" s="682"/>
      <c r="G65" s="682"/>
      <c r="H65" s="682"/>
      <c r="I65" s="682"/>
      <c r="J65" s="682"/>
      <c r="K65" s="682"/>
      <c r="L65" s="682"/>
      <c r="M65" s="682"/>
      <c r="N65" s="682"/>
      <c r="O65" s="682"/>
      <c r="P65" s="682"/>
      <c r="Q65" s="682"/>
      <c r="R65" s="682"/>
      <c r="S65" s="682"/>
      <c r="T65" s="682"/>
      <c r="U65" s="682"/>
      <c r="V65" s="682"/>
      <c r="W65" s="682"/>
      <c r="X65" s="682"/>
      <c r="Y65" s="682"/>
      <c r="Z65" s="682"/>
      <c r="AA65" s="682"/>
      <c r="AB65" s="682"/>
      <c r="AC65" s="682"/>
      <c r="AD65" s="682"/>
      <c r="AE65" s="682"/>
      <c r="AF65" s="682"/>
      <c r="AG65" s="682"/>
      <c r="AH65" s="682"/>
      <c r="AI65" s="682"/>
      <c r="AJ65" s="682"/>
      <c r="AK65" s="682"/>
      <c r="AL65" s="682"/>
      <c r="AM65" s="682"/>
      <c r="AN65" s="682"/>
      <c r="AO65" s="682"/>
      <c r="AP65" s="682"/>
      <c r="AQ65" s="682"/>
      <c r="AR65" s="682"/>
      <c r="AS65" s="682"/>
      <c r="AT65" s="682"/>
      <c r="AU65" s="682"/>
      <c r="AV65" s="682"/>
      <c r="AW65" s="682"/>
      <c r="AX65" s="682"/>
      <c r="AY65" s="682"/>
      <c r="AZ65" s="682"/>
      <c r="BA65" s="682"/>
      <c r="BB65" s="682"/>
      <c r="BC65" s="682"/>
      <c r="BD65" s="682"/>
      <c r="BE65" s="682"/>
      <c r="BF65" s="682"/>
      <c r="BG65" s="682"/>
      <c r="BH65" s="682"/>
      <c r="BI65" s="682"/>
      <c r="BJ65" s="682"/>
      <c r="BK65" s="682"/>
      <c r="BL65" s="682"/>
      <c r="BM65" s="682"/>
      <c r="BN65" s="682"/>
      <c r="BO65" s="682"/>
      <c r="BP65" s="682"/>
      <c r="BQ65" s="682"/>
      <c r="BR65" s="682"/>
      <c r="BS65" s="682"/>
      <c r="BT65" s="682"/>
      <c r="BU65" s="682"/>
      <c r="BV65" s="682"/>
      <c r="BW65" s="682"/>
      <c r="BX65" s="682"/>
      <c r="BY65" s="682"/>
      <c r="BZ65" s="682"/>
      <c r="CA65" s="682"/>
      <c r="CB65" s="682"/>
      <c r="CC65" s="682"/>
      <c r="CD65" s="682"/>
      <c r="CE65" s="682"/>
      <c r="CF65" s="682"/>
      <c r="CG65" s="682"/>
      <c r="CH65" s="682"/>
      <c r="CI65" s="682"/>
      <c r="CJ65" s="682"/>
      <c r="CK65" s="682"/>
      <c r="CL65" s="682"/>
      <c r="CM65" s="682"/>
      <c r="CN65" s="682"/>
      <c r="CO65" s="682"/>
      <c r="CP65" s="682"/>
      <c r="CQ65" s="682"/>
      <c r="CR65" s="682"/>
      <c r="CS65" s="682"/>
      <c r="CT65" s="682"/>
      <c r="CU65" s="682"/>
      <c r="CV65" s="682"/>
      <c r="CW65" s="682"/>
      <c r="CX65" s="682"/>
      <c r="CY65" s="682"/>
      <c r="CZ65" s="682"/>
      <c r="DA65" s="682"/>
      <c r="DB65" s="682"/>
      <c r="DC65" s="682"/>
      <c r="DD65" s="682"/>
      <c r="DE65" s="682"/>
      <c r="DF65" s="682"/>
      <c r="DG65" s="682"/>
      <c r="DH65" s="682"/>
      <c r="DI65" s="682"/>
      <c r="DJ65" s="682"/>
      <c r="DK65" s="682"/>
      <c r="DL65" s="682"/>
      <c r="DM65" s="682"/>
      <c r="DN65" s="682"/>
      <c r="DO65" s="682"/>
      <c r="DP65" s="682"/>
      <c r="DQ65" s="682"/>
      <c r="DR65" s="682"/>
      <c r="DS65" s="682"/>
      <c r="DT65" s="682"/>
      <c r="DU65" s="682"/>
      <c r="DV65" s="682"/>
      <c r="DW65" s="682"/>
      <c r="DX65" s="682"/>
      <c r="DY65" s="682"/>
      <c r="DZ65" s="682"/>
      <c r="EA65" s="682"/>
      <c r="EB65" s="682"/>
      <c r="EC65" s="682"/>
      <c r="ED65" s="682"/>
      <c r="EE65" s="682"/>
      <c r="EF65" s="682"/>
      <c r="EG65" s="682"/>
      <c r="EH65" s="682"/>
      <c r="EI65" s="682"/>
      <c r="EJ65" s="682"/>
      <c r="EK65" s="682"/>
      <c r="EL65" s="682"/>
      <c r="EM65" s="682"/>
      <c r="EN65" s="682"/>
      <c r="EO65" s="682"/>
      <c r="EP65" s="682"/>
      <c r="EQ65" s="682"/>
      <c r="ER65" s="682"/>
      <c r="ES65" s="682"/>
      <c r="ET65" s="682"/>
      <c r="EU65" s="682"/>
      <c r="EV65" s="682"/>
      <c r="EW65" s="682"/>
      <c r="EX65" s="682"/>
      <c r="EY65" s="682"/>
      <c r="EZ65" s="682"/>
      <c r="FA65" s="682"/>
      <c r="FB65" s="682"/>
      <c r="FC65" s="682"/>
      <c r="FD65" s="682"/>
      <c r="FE65" s="682"/>
      <c r="FF65" s="682"/>
      <c r="FG65" s="682"/>
      <c r="FH65" s="682"/>
      <c r="FI65" s="682"/>
      <c r="FJ65" s="682"/>
      <c r="FK65" s="682"/>
      <c r="FL65" s="682"/>
      <c r="FM65" s="682"/>
      <c r="FN65" s="682"/>
      <c r="FO65" s="682"/>
      <c r="FP65" s="682"/>
      <c r="FQ65" s="682"/>
      <c r="FR65" s="682"/>
      <c r="FS65" s="682"/>
      <c r="FT65" s="682"/>
      <c r="FU65" s="682"/>
      <c r="FV65" s="682"/>
      <c r="FW65" s="682"/>
      <c r="FX65" s="682"/>
      <c r="FY65" s="682"/>
      <c r="FZ65" s="682"/>
      <c r="GA65" s="682"/>
      <c r="GB65" s="682"/>
      <c r="GC65" s="682"/>
      <c r="GD65" s="682"/>
      <c r="GE65" s="682"/>
      <c r="GF65" s="682"/>
      <c r="GG65" s="682"/>
      <c r="GH65" s="682"/>
      <c r="GI65" s="682"/>
      <c r="GJ65" s="682"/>
      <c r="GK65" s="682"/>
      <c r="GL65" s="682"/>
      <c r="GM65" s="682"/>
      <c r="GN65" s="682"/>
      <c r="GO65" s="682"/>
      <c r="GP65" s="682"/>
      <c r="GQ65" s="682"/>
      <c r="GR65" s="682"/>
      <c r="GS65" s="682"/>
      <c r="GT65" s="682"/>
      <c r="GU65" s="682"/>
      <c r="GV65" s="682"/>
      <c r="GW65" s="682"/>
      <c r="GX65" s="682"/>
      <c r="GY65" s="682"/>
      <c r="GZ65" s="682"/>
      <c r="HA65" s="682"/>
      <c r="HB65" s="682"/>
      <c r="HC65" s="682"/>
    </row>
    <row r="66" customFormat="false" ht="15.75" hidden="false" customHeight="false" outlineLevel="0" collapsed="false">
      <c r="A66" s="682"/>
      <c r="B66" s="682"/>
      <c r="C66" s="682"/>
      <c r="D66" s="682"/>
      <c r="E66" s="682"/>
      <c r="F66" s="682"/>
      <c r="G66" s="682"/>
      <c r="H66" s="682"/>
      <c r="I66" s="682"/>
      <c r="J66" s="682"/>
      <c r="K66" s="682"/>
      <c r="L66" s="682"/>
      <c r="M66" s="682"/>
      <c r="N66" s="682"/>
      <c r="O66" s="682"/>
      <c r="P66" s="682"/>
      <c r="Q66" s="682"/>
      <c r="R66" s="682"/>
      <c r="S66" s="682"/>
      <c r="T66" s="682"/>
      <c r="U66" s="682"/>
      <c r="V66" s="682"/>
      <c r="W66" s="682"/>
      <c r="X66" s="682"/>
      <c r="Y66" s="682"/>
      <c r="Z66" s="682"/>
      <c r="AA66" s="682"/>
      <c r="AB66" s="682"/>
      <c r="AC66" s="682"/>
      <c r="AD66" s="682"/>
      <c r="AE66" s="682"/>
      <c r="AF66" s="682"/>
      <c r="AG66" s="682"/>
      <c r="AH66" s="682"/>
      <c r="AI66" s="682"/>
      <c r="AJ66" s="682"/>
      <c r="AK66" s="682"/>
      <c r="AL66" s="682"/>
      <c r="AM66" s="682"/>
      <c r="AN66" s="682"/>
      <c r="AO66" s="682"/>
      <c r="AP66" s="682"/>
      <c r="AQ66" s="682"/>
      <c r="AR66" s="682"/>
      <c r="AS66" s="682"/>
      <c r="AT66" s="682"/>
      <c r="AU66" s="682"/>
      <c r="AV66" s="682"/>
      <c r="AW66" s="682"/>
      <c r="AX66" s="682"/>
      <c r="AY66" s="682"/>
      <c r="AZ66" s="682"/>
      <c r="BA66" s="682"/>
      <c r="BB66" s="682"/>
      <c r="BC66" s="682"/>
      <c r="BD66" s="682"/>
      <c r="BE66" s="682"/>
      <c r="BF66" s="682"/>
      <c r="BG66" s="682"/>
      <c r="BH66" s="682"/>
      <c r="BI66" s="682"/>
      <c r="BJ66" s="682"/>
      <c r="BK66" s="682"/>
      <c r="BL66" s="682"/>
      <c r="BM66" s="682"/>
      <c r="BN66" s="682"/>
      <c r="BO66" s="682"/>
      <c r="BP66" s="682"/>
      <c r="BQ66" s="682"/>
      <c r="BR66" s="682"/>
      <c r="BS66" s="682"/>
      <c r="BT66" s="682"/>
      <c r="BU66" s="682"/>
      <c r="BV66" s="682"/>
      <c r="BW66" s="682"/>
      <c r="BX66" s="682"/>
      <c r="BY66" s="682"/>
      <c r="BZ66" s="682"/>
      <c r="CA66" s="682"/>
      <c r="CB66" s="682"/>
      <c r="CC66" s="682"/>
      <c r="CD66" s="682"/>
      <c r="CE66" s="682"/>
      <c r="CF66" s="682"/>
      <c r="CG66" s="682"/>
      <c r="CH66" s="682"/>
      <c r="CI66" s="682"/>
      <c r="CJ66" s="682"/>
      <c r="CK66" s="682"/>
      <c r="CL66" s="682"/>
      <c r="CM66" s="682"/>
      <c r="CN66" s="682"/>
      <c r="CO66" s="682"/>
      <c r="CP66" s="682"/>
      <c r="CQ66" s="682"/>
      <c r="CR66" s="682"/>
      <c r="CS66" s="682"/>
      <c r="CT66" s="682"/>
      <c r="CU66" s="682"/>
      <c r="CV66" s="682"/>
      <c r="CW66" s="682"/>
      <c r="CX66" s="682"/>
      <c r="CY66" s="682"/>
      <c r="CZ66" s="682"/>
      <c r="DA66" s="682"/>
      <c r="DB66" s="682"/>
      <c r="DC66" s="682"/>
      <c r="DD66" s="682"/>
      <c r="DE66" s="682"/>
      <c r="DF66" s="682"/>
      <c r="DG66" s="682"/>
      <c r="DH66" s="682"/>
      <c r="DI66" s="682"/>
      <c r="DJ66" s="682"/>
      <c r="DK66" s="682"/>
      <c r="DL66" s="682"/>
      <c r="DM66" s="682"/>
      <c r="DN66" s="682"/>
      <c r="DO66" s="682"/>
      <c r="DP66" s="682"/>
      <c r="DQ66" s="682"/>
      <c r="DR66" s="682"/>
      <c r="DS66" s="682"/>
      <c r="DT66" s="682"/>
      <c r="DU66" s="682"/>
      <c r="DV66" s="682"/>
      <c r="DW66" s="682"/>
      <c r="DX66" s="682"/>
      <c r="DY66" s="682"/>
      <c r="DZ66" s="682"/>
      <c r="EA66" s="682"/>
      <c r="EB66" s="682"/>
      <c r="EC66" s="682"/>
      <c r="ED66" s="682"/>
      <c r="EE66" s="682"/>
      <c r="EF66" s="682"/>
      <c r="EG66" s="682"/>
      <c r="EH66" s="682"/>
      <c r="EI66" s="682"/>
      <c r="EJ66" s="682"/>
      <c r="EK66" s="682"/>
      <c r="EL66" s="682"/>
      <c r="EM66" s="682"/>
      <c r="EN66" s="682"/>
      <c r="EO66" s="682"/>
      <c r="EP66" s="682"/>
      <c r="EQ66" s="682"/>
      <c r="ER66" s="682"/>
      <c r="ES66" s="682"/>
      <c r="ET66" s="682"/>
      <c r="EU66" s="682"/>
      <c r="EV66" s="682"/>
      <c r="EW66" s="682"/>
      <c r="EX66" s="682"/>
      <c r="EY66" s="682"/>
      <c r="EZ66" s="682"/>
      <c r="FA66" s="682"/>
      <c r="FB66" s="682"/>
      <c r="FC66" s="682"/>
      <c r="FD66" s="682"/>
      <c r="FE66" s="682"/>
      <c r="FF66" s="682"/>
      <c r="FG66" s="682"/>
      <c r="FH66" s="682"/>
      <c r="FI66" s="682"/>
      <c r="FJ66" s="682"/>
      <c r="FK66" s="682"/>
      <c r="FL66" s="682"/>
      <c r="FM66" s="682"/>
      <c r="FN66" s="682"/>
      <c r="FO66" s="682"/>
      <c r="FP66" s="682"/>
      <c r="FQ66" s="682"/>
      <c r="FR66" s="682"/>
      <c r="FS66" s="682"/>
      <c r="FT66" s="682"/>
      <c r="FU66" s="682"/>
      <c r="FV66" s="682"/>
      <c r="FW66" s="682"/>
      <c r="FX66" s="682"/>
      <c r="FY66" s="682"/>
      <c r="FZ66" s="682"/>
      <c r="GA66" s="682"/>
      <c r="GB66" s="682"/>
      <c r="GC66" s="682"/>
      <c r="GD66" s="682"/>
      <c r="GE66" s="682"/>
      <c r="GF66" s="682"/>
      <c r="GG66" s="682"/>
      <c r="GH66" s="682"/>
      <c r="GI66" s="682"/>
      <c r="GJ66" s="682"/>
      <c r="GK66" s="682"/>
      <c r="GL66" s="682"/>
      <c r="GM66" s="682"/>
      <c r="GN66" s="682"/>
      <c r="GO66" s="682"/>
      <c r="GP66" s="682"/>
      <c r="GQ66" s="682"/>
      <c r="GR66" s="682"/>
      <c r="GS66" s="682"/>
      <c r="GT66" s="682"/>
      <c r="GU66" s="682"/>
      <c r="GV66" s="682"/>
      <c r="GW66" s="682"/>
      <c r="GX66" s="682"/>
      <c r="GY66" s="682"/>
      <c r="GZ66" s="682"/>
      <c r="HA66" s="682"/>
      <c r="HB66" s="682"/>
      <c r="HC66" s="682"/>
    </row>
  </sheetData>
  <mergeCells count="1326">
    <mergeCell ref="A1:A5"/>
    <mergeCell ref="D1:I1"/>
    <mergeCell ref="J1:O1"/>
    <mergeCell ref="P1:U1"/>
    <mergeCell ref="V1:AA1"/>
    <mergeCell ref="AB1:AG1"/>
    <mergeCell ref="AH1:AM1"/>
    <mergeCell ref="AN1:AS1"/>
    <mergeCell ref="AT1:AY1"/>
    <mergeCell ref="AZ1:BE1"/>
    <mergeCell ref="BF1:BK1"/>
    <mergeCell ref="BL1:BQ1"/>
    <mergeCell ref="BR1:BW1"/>
    <mergeCell ref="BX1:CC1"/>
    <mergeCell ref="CD1:CJ1"/>
    <mergeCell ref="CK1:CQ1"/>
    <mergeCell ref="CR1:CW1"/>
    <mergeCell ref="CX1:DC1"/>
    <mergeCell ref="DD1:DI1"/>
    <mergeCell ref="DJ1:DO1"/>
    <mergeCell ref="DP1:DU1"/>
    <mergeCell ref="DV1:EA1"/>
    <mergeCell ref="EB1:EG1"/>
    <mergeCell ref="EH1:EM1"/>
    <mergeCell ref="EN1:ES1"/>
    <mergeCell ref="ET1:EY1"/>
    <mergeCell ref="EZ1:FF1"/>
    <mergeCell ref="FG1:FM1"/>
    <mergeCell ref="FN1:FS1"/>
    <mergeCell ref="FT1:FY1"/>
    <mergeCell ref="FZ1:GE1"/>
    <mergeCell ref="GF1:GK1"/>
    <mergeCell ref="GL1:GQ1"/>
    <mergeCell ref="GR1:GW1"/>
    <mergeCell ref="GX1:HC1"/>
    <mergeCell ref="B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BY2:BY3"/>
    <mergeCell ref="BZ2:BZ3"/>
    <mergeCell ref="CA2:CA3"/>
    <mergeCell ref="CB2:CB3"/>
    <mergeCell ref="CC2:CC3"/>
    <mergeCell ref="CD2:CD3"/>
    <mergeCell ref="CE2:CE3"/>
    <mergeCell ref="CF2:CF3"/>
    <mergeCell ref="CG2:CG3"/>
    <mergeCell ref="CH2:CH3"/>
    <mergeCell ref="CI2:CI3"/>
    <mergeCell ref="CJ2:CJ3"/>
    <mergeCell ref="CK2:CK3"/>
    <mergeCell ref="CL2:CL3"/>
    <mergeCell ref="CM2:CM3"/>
    <mergeCell ref="CN2:CN3"/>
    <mergeCell ref="CO2:CO3"/>
    <mergeCell ref="CP2:CP3"/>
    <mergeCell ref="CQ2:CQ3"/>
    <mergeCell ref="CR2:CR3"/>
    <mergeCell ref="CS2:CS3"/>
    <mergeCell ref="CT2:CT3"/>
    <mergeCell ref="CU2:CU3"/>
    <mergeCell ref="CV2:CV3"/>
    <mergeCell ref="CW2:CW3"/>
    <mergeCell ref="CX2:CX3"/>
    <mergeCell ref="CY2:CY3"/>
    <mergeCell ref="CZ2:CZ3"/>
    <mergeCell ref="DA2:DA3"/>
    <mergeCell ref="DB2:DB3"/>
    <mergeCell ref="DC2:DC3"/>
    <mergeCell ref="DD2:DD3"/>
    <mergeCell ref="DE2:DE3"/>
    <mergeCell ref="DF2:DF3"/>
    <mergeCell ref="DG2:DG3"/>
    <mergeCell ref="DH2:DH3"/>
    <mergeCell ref="DI2:DI3"/>
    <mergeCell ref="DJ2:DJ3"/>
    <mergeCell ref="DK2:DK3"/>
    <mergeCell ref="DL2:DL3"/>
    <mergeCell ref="DM2:DM3"/>
    <mergeCell ref="DN2:DN3"/>
    <mergeCell ref="DO2:DO3"/>
    <mergeCell ref="DP2:DP3"/>
    <mergeCell ref="DQ2:DQ3"/>
    <mergeCell ref="DR2:DR3"/>
    <mergeCell ref="DS2:DS3"/>
    <mergeCell ref="DT2:DT3"/>
    <mergeCell ref="DU2:DU3"/>
    <mergeCell ref="DV2:DV3"/>
    <mergeCell ref="DW2:DW3"/>
    <mergeCell ref="DX2:DX3"/>
    <mergeCell ref="DY2:DY3"/>
    <mergeCell ref="DZ2:DZ3"/>
    <mergeCell ref="EA2:EA3"/>
    <mergeCell ref="EB2:EB3"/>
    <mergeCell ref="EC2:EC3"/>
    <mergeCell ref="ED2:ED3"/>
    <mergeCell ref="EE2:EE3"/>
    <mergeCell ref="EF2:EF3"/>
    <mergeCell ref="EG2:EG3"/>
    <mergeCell ref="EH2:EH3"/>
    <mergeCell ref="EI2:EI3"/>
    <mergeCell ref="EJ2:EJ3"/>
    <mergeCell ref="EK2:EK3"/>
    <mergeCell ref="EL2:EL3"/>
    <mergeCell ref="EM2:EM3"/>
    <mergeCell ref="EN2:EN3"/>
    <mergeCell ref="EO2:EO3"/>
    <mergeCell ref="EP2:EP3"/>
    <mergeCell ref="EQ2:EQ3"/>
    <mergeCell ref="ER2:ER3"/>
    <mergeCell ref="ES2:ES3"/>
    <mergeCell ref="ET2:ET3"/>
    <mergeCell ref="EU2:EU3"/>
    <mergeCell ref="EV2:EV3"/>
    <mergeCell ref="EW2:EW3"/>
    <mergeCell ref="EX2:EX3"/>
    <mergeCell ref="EY2:EY3"/>
    <mergeCell ref="EZ2:EZ3"/>
    <mergeCell ref="FA2:FA3"/>
    <mergeCell ref="FB2:FB3"/>
    <mergeCell ref="FC2:FC3"/>
    <mergeCell ref="FD2:FD3"/>
    <mergeCell ref="FE2:FE3"/>
    <mergeCell ref="FF2:FF3"/>
    <mergeCell ref="FG2:FG3"/>
    <mergeCell ref="FH2:FH3"/>
    <mergeCell ref="FI2:FI3"/>
    <mergeCell ref="FJ2:FJ3"/>
    <mergeCell ref="FK2:FK3"/>
    <mergeCell ref="FL2:FL3"/>
    <mergeCell ref="FM2:FM3"/>
    <mergeCell ref="FN2:FN3"/>
    <mergeCell ref="FO2:FO3"/>
    <mergeCell ref="FP2:FP3"/>
    <mergeCell ref="FQ2:FQ3"/>
    <mergeCell ref="FR2:FR3"/>
    <mergeCell ref="FS2:FS3"/>
    <mergeCell ref="FT2:FT3"/>
    <mergeCell ref="FU2:FU3"/>
    <mergeCell ref="FV2:FV3"/>
    <mergeCell ref="FW2:FW3"/>
    <mergeCell ref="FX2:FX3"/>
    <mergeCell ref="FY2:FY3"/>
    <mergeCell ref="FZ2:FZ3"/>
    <mergeCell ref="GA2:GA3"/>
    <mergeCell ref="GB2:GB3"/>
    <mergeCell ref="GC2:GC3"/>
    <mergeCell ref="GD2:GD3"/>
    <mergeCell ref="GE2:GE3"/>
    <mergeCell ref="GF2:GF3"/>
    <mergeCell ref="GG2:GG3"/>
    <mergeCell ref="GH2:GH3"/>
    <mergeCell ref="GI2:GI3"/>
    <mergeCell ref="GJ2:GJ3"/>
    <mergeCell ref="GK2:GK3"/>
    <mergeCell ref="GL2:GL3"/>
    <mergeCell ref="GM2:GM3"/>
    <mergeCell ref="GN2:GN3"/>
    <mergeCell ref="GO2:GO3"/>
    <mergeCell ref="GP2:GP3"/>
    <mergeCell ref="GQ2:GQ3"/>
    <mergeCell ref="GR2:GR3"/>
    <mergeCell ref="GS2:GS3"/>
    <mergeCell ref="GT2:GT3"/>
    <mergeCell ref="GU2:GU3"/>
    <mergeCell ref="GV2:GV3"/>
    <mergeCell ref="GW2:GW3"/>
    <mergeCell ref="GX2:GX3"/>
    <mergeCell ref="GY2:GY3"/>
    <mergeCell ref="GZ2:GZ3"/>
    <mergeCell ref="HA2:HA3"/>
    <mergeCell ref="HB2:HB3"/>
    <mergeCell ref="HC2:HC3"/>
    <mergeCell ref="B4:B5"/>
    <mergeCell ref="C4:C5"/>
    <mergeCell ref="D4:I5"/>
    <mergeCell ref="J4:O5"/>
    <mergeCell ref="P4:U5"/>
    <mergeCell ref="V4:AA5"/>
    <mergeCell ref="AB4:AG5"/>
    <mergeCell ref="AH4:AM5"/>
    <mergeCell ref="AN4:AS5"/>
    <mergeCell ref="AT4:AY5"/>
    <mergeCell ref="AZ4:BE5"/>
    <mergeCell ref="BF4:BK5"/>
    <mergeCell ref="BL4:BQ5"/>
    <mergeCell ref="BR4:BW5"/>
    <mergeCell ref="BX4:CC5"/>
    <mergeCell ref="CD4:CJ5"/>
    <mergeCell ref="CK4:CQ5"/>
    <mergeCell ref="CR4:CW5"/>
    <mergeCell ref="CX4:DC5"/>
    <mergeCell ref="DD4:DI5"/>
    <mergeCell ref="DJ4:DO5"/>
    <mergeCell ref="DP4:DU5"/>
    <mergeCell ref="DV4:EA5"/>
    <mergeCell ref="EB4:EG5"/>
    <mergeCell ref="EH4:EM5"/>
    <mergeCell ref="EN4:ES5"/>
    <mergeCell ref="ET4:EY5"/>
    <mergeCell ref="EZ4:FF5"/>
    <mergeCell ref="FG4:FM5"/>
    <mergeCell ref="FN4:FS5"/>
    <mergeCell ref="FT4:FY5"/>
    <mergeCell ref="FZ4:GE5"/>
    <mergeCell ref="GF4:GK5"/>
    <mergeCell ref="GL4:GQ5"/>
    <mergeCell ref="GR4:GW5"/>
    <mergeCell ref="GX4:HC5"/>
    <mergeCell ref="A6:C6"/>
    <mergeCell ref="A7:A13"/>
    <mergeCell ref="D7:D13"/>
    <mergeCell ref="E7:E13"/>
    <mergeCell ref="F7:F13"/>
    <mergeCell ref="G7:G13"/>
    <mergeCell ref="H7:H13"/>
    <mergeCell ref="I7:I13"/>
    <mergeCell ref="J7:J13"/>
    <mergeCell ref="K7:K13"/>
    <mergeCell ref="L7:L13"/>
    <mergeCell ref="M7:M13"/>
    <mergeCell ref="N7:N13"/>
    <mergeCell ref="O7:O13"/>
    <mergeCell ref="P7:P13"/>
    <mergeCell ref="Q7:Q13"/>
    <mergeCell ref="R7:R13"/>
    <mergeCell ref="S7:S13"/>
    <mergeCell ref="T7:T13"/>
    <mergeCell ref="U7:U13"/>
    <mergeCell ref="V7:V13"/>
    <mergeCell ref="W7:W13"/>
    <mergeCell ref="X7:X13"/>
    <mergeCell ref="Y7:Y13"/>
    <mergeCell ref="Z7:Z13"/>
    <mergeCell ref="AA7:AA13"/>
    <mergeCell ref="AB7:AB13"/>
    <mergeCell ref="AC7:AC13"/>
    <mergeCell ref="AD7:AD13"/>
    <mergeCell ref="AE7:AE13"/>
    <mergeCell ref="AF7:AF13"/>
    <mergeCell ref="AG7:AG13"/>
    <mergeCell ref="AH7:AH13"/>
    <mergeCell ref="AI7:AI13"/>
    <mergeCell ref="AJ7:AJ13"/>
    <mergeCell ref="AK7:AK13"/>
    <mergeCell ref="AL7:AL13"/>
    <mergeCell ref="AM7:AM13"/>
    <mergeCell ref="AN7:AN13"/>
    <mergeCell ref="AO7:AO13"/>
    <mergeCell ref="AP7:AP13"/>
    <mergeCell ref="AQ7:AQ13"/>
    <mergeCell ref="AR7:AR13"/>
    <mergeCell ref="AS7:AS13"/>
    <mergeCell ref="AT7:AT13"/>
    <mergeCell ref="AU7:AU13"/>
    <mergeCell ref="AV7:AV13"/>
    <mergeCell ref="AW7:AW13"/>
    <mergeCell ref="AX7:AX13"/>
    <mergeCell ref="AY7:AY13"/>
    <mergeCell ref="AZ7:AZ13"/>
    <mergeCell ref="BA7:BA13"/>
    <mergeCell ref="BB7:BB13"/>
    <mergeCell ref="BC7:BC13"/>
    <mergeCell ref="BD7:BD13"/>
    <mergeCell ref="BE7:BE13"/>
    <mergeCell ref="BF7:BF13"/>
    <mergeCell ref="BG7:BG13"/>
    <mergeCell ref="BH7:BH13"/>
    <mergeCell ref="BI7:BI13"/>
    <mergeCell ref="BJ7:BJ13"/>
    <mergeCell ref="BK7:BK13"/>
    <mergeCell ref="BL7:BL13"/>
    <mergeCell ref="BM7:BM13"/>
    <mergeCell ref="BN7:BN13"/>
    <mergeCell ref="BO7:BO13"/>
    <mergeCell ref="BP7:BP13"/>
    <mergeCell ref="BQ7:BQ13"/>
    <mergeCell ref="BR7:BR13"/>
    <mergeCell ref="BS7:BS13"/>
    <mergeCell ref="BT7:BT13"/>
    <mergeCell ref="BU7:BU13"/>
    <mergeCell ref="BV7:BV13"/>
    <mergeCell ref="BW7:BW13"/>
    <mergeCell ref="BX7:BX13"/>
    <mergeCell ref="BY7:BY13"/>
    <mergeCell ref="BZ7:BZ13"/>
    <mergeCell ref="CA7:CA13"/>
    <mergeCell ref="CB7:CB13"/>
    <mergeCell ref="CC7:CC13"/>
    <mergeCell ref="CD7:CD13"/>
    <mergeCell ref="CE7:CE13"/>
    <mergeCell ref="CF7:CF13"/>
    <mergeCell ref="CG7:CG13"/>
    <mergeCell ref="CH7:CH13"/>
    <mergeCell ref="CI7:CI13"/>
    <mergeCell ref="CJ7:CJ13"/>
    <mergeCell ref="CK7:CK13"/>
    <mergeCell ref="CL7:CL13"/>
    <mergeCell ref="CM7:CM13"/>
    <mergeCell ref="CN7:CN13"/>
    <mergeCell ref="CO7:CO13"/>
    <mergeCell ref="CP7:CP13"/>
    <mergeCell ref="CQ7:CQ13"/>
    <mergeCell ref="CR7:CR13"/>
    <mergeCell ref="CS7:CS13"/>
    <mergeCell ref="CT7:CT13"/>
    <mergeCell ref="CU7:CU13"/>
    <mergeCell ref="CV7:CV13"/>
    <mergeCell ref="CW7:CW13"/>
    <mergeCell ref="CX7:CX13"/>
    <mergeCell ref="CY7:CY13"/>
    <mergeCell ref="CZ7:CZ13"/>
    <mergeCell ref="DA7:DA13"/>
    <mergeCell ref="DB7:DB13"/>
    <mergeCell ref="DC7:DC13"/>
    <mergeCell ref="DD7:DD13"/>
    <mergeCell ref="DE7:DE13"/>
    <mergeCell ref="DF7:DF13"/>
    <mergeCell ref="DG7:DG13"/>
    <mergeCell ref="DH7:DH13"/>
    <mergeCell ref="DI7:DI13"/>
    <mergeCell ref="DJ7:DJ13"/>
    <mergeCell ref="DK7:DK13"/>
    <mergeCell ref="DL7:DL13"/>
    <mergeCell ref="DM7:DM13"/>
    <mergeCell ref="DN7:DN13"/>
    <mergeCell ref="DO7:DO13"/>
    <mergeCell ref="DP7:DP13"/>
    <mergeCell ref="DQ7:DQ13"/>
    <mergeCell ref="DR7:DR13"/>
    <mergeCell ref="DS7:DS13"/>
    <mergeCell ref="DT7:DT13"/>
    <mergeCell ref="DU7:DU13"/>
    <mergeCell ref="DV7:DV13"/>
    <mergeCell ref="DW7:DW13"/>
    <mergeCell ref="DX7:DX13"/>
    <mergeCell ref="DY7:DY13"/>
    <mergeCell ref="DZ7:DZ13"/>
    <mergeCell ref="EA7:EA13"/>
    <mergeCell ref="EB7:EB13"/>
    <mergeCell ref="EC7:EC13"/>
    <mergeCell ref="ED7:ED13"/>
    <mergeCell ref="EE7:EE13"/>
    <mergeCell ref="EF7:EF13"/>
    <mergeCell ref="EG7:EG13"/>
    <mergeCell ref="EH7:EH13"/>
    <mergeCell ref="EI7:EI13"/>
    <mergeCell ref="EJ7:EJ13"/>
    <mergeCell ref="EK7:EK13"/>
    <mergeCell ref="EL7:EL13"/>
    <mergeCell ref="EM7:EM13"/>
    <mergeCell ref="EN7:EN13"/>
    <mergeCell ref="EO7:EO13"/>
    <mergeCell ref="EP7:EP13"/>
    <mergeCell ref="EQ7:EQ13"/>
    <mergeCell ref="ER7:ER13"/>
    <mergeCell ref="ES7:ES13"/>
    <mergeCell ref="ET7:ET13"/>
    <mergeCell ref="EU7:EU13"/>
    <mergeCell ref="EV7:EV13"/>
    <mergeCell ref="EW7:EW13"/>
    <mergeCell ref="EX7:EX13"/>
    <mergeCell ref="EY7:EY13"/>
    <mergeCell ref="EZ7:EZ13"/>
    <mergeCell ref="FA7:FA13"/>
    <mergeCell ref="FB7:FB13"/>
    <mergeCell ref="FC7:FC13"/>
    <mergeCell ref="FD7:FD13"/>
    <mergeCell ref="FE7:FE13"/>
    <mergeCell ref="FF7:FF13"/>
    <mergeCell ref="FG7:FG13"/>
    <mergeCell ref="FH7:FH13"/>
    <mergeCell ref="FI7:FI13"/>
    <mergeCell ref="FJ7:FJ13"/>
    <mergeCell ref="FK7:FK13"/>
    <mergeCell ref="FL7:FL13"/>
    <mergeCell ref="FM7:FM13"/>
    <mergeCell ref="FN7:FN13"/>
    <mergeCell ref="FO7:FO13"/>
    <mergeCell ref="FP7:FP13"/>
    <mergeCell ref="FQ7:FQ13"/>
    <mergeCell ref="FR7:FR13"/>
    <mergeCell ref="FS7:FS13"/>
    <mergeCell ref="FT7:FT13"/>
    <mergeCell ref="FU7:FU13"/>
    <mergeCell ref="FV7:FV13"/>
    <mergeCell ref="FW7:FW13"/>
    <mergeCell ref="FX7:FX13"/>
    <mergeCell ref="FY7:FY13"/>
    <mergeCell ref="FZ7:FZ13"/>
    <mergeCell ref="GA7:GA13"/>
    <mergeCell ref="GB7:GB13"/>
    <mergeCell ref="GC7:GC13"/>
    <mergeCell ref="GD7:GD13"/>
    <mergeCell ref="GE7:GE13"/>
    <mergeCell ref="GF7:GF13"/>
    <mergeCell ref="GG7:GG13"/>
    <mergeCell ref="GH7:GH13"/>
    <mergeCell ref="GI7:GI13"/>
    <mergeCell ref="GJ7:GJ13"/>
    <mergeCell ref="GK7:GK13"/>
    <mergeCell ref="GL7:GL13"/>
    <mergeCell ref="GM7:GM13"/>
    <mergeCell ref="GN7:GN13"/>
    <mergeCell ref="GO7:GO13"/>
    <mergeCell ref="GP7:GP13"/>
    <mergeCell ref="GQ7:GQ13"/>
    <mergeCell ref="GR7:GR13"/>
    <mergeCell ref="GS7:GS13"/>
    <mergeCell ref="GT7:GT13"/>
    <mergeCell ref="GU7:GU13"/>
    <mergeCell ref="GV7:GV13"/>
    <mergeCell ref="GW7:GW13"/>
    <mergeCell ref="GX7:GX13"/>
    <mergeCell ref="GY7:GY13"/>
    <mergeCell ref="GZ7:GZ13"/>
    <mergeCell ref="HA7:HA13"/>
    <mergeCell ref="HB7:HB13"/>
    <mergeCell ref="HC7:HC13"/>
    <mergeCell ref="A14:A20"/>
    <mergeCell ref="D14:D20"/>
    <mergeCell ref="E14:E20"/>
    <mergeCell ref="F14:F20"/>
    <mergeCell ref="G14:G20"/>
    <mergeCell ref="H14:H20"/>
    <mergeCell ref="I14:I20"/>
    <mergeCell ref="J14:J20"/>
    <mergeCell ref="K14:K20"/>
    <mergeCell ref="L14:L20"/>
    <mergeCell ref="M14:M20"/>
    <mergeCell ref="N14:N20"/>
    <mergeCell ref="O14:O20"/>
    <mergeCell ref="P14:P20"/>
    <mergeCell ref="Q14:Q20"/>
    <mergeCell ref="R14:R20"/>
    <mergeCell ref="S14:S20"/>
    <mergeCell ref="T14:T20"/>
    <mergeCell ref="U14:U20"/>
    <mergeCell ref="V14:V20"/>
    <mergeCell ref="W14:W20"/>
    <mergeCell ref="X14:X20"/>
    <mergeCell ref="Y14:Y20"/>
    <mergeCell ref="Z14:Z20"/>
    <mergeCell ref="AA14:AA20"/>
    <mergeCell ref="AB14:AB20"/>
    <mergeCell ref="AC14:AC20"/>
    <mergeCell ref="AD14:AD20"/>
    <mergeCell ref="AE14:AE20"/>
    <mergeCell ref="AF14:AF20"/>
    <mergeCell ref="AG14:AG20"/>
    <mergeCell ref="AH14:AH20"/>
    <mergeCell ref="AI14:AI20"/>
    <mergeCell ref="AJ14:AJ20"/>
    <mergeCell ref="AK14:AK20"/>
    <mergeCell ref="AL14:AL20"/>
    <mergeCell ref="AM14:AM20"/>
    <mergeCell ref="AN14:AN20"/>
    <mergeCell ref="AO14:AO20"/>
    <mergeCell ref="AP14:AP20"/>
    <mergeCell ref="AQ14:AQ20"/>
    <mergeCell ref="AR14:AR20"/>
    <mergeCell ref="AS14:AS20"/>
    <mergeCell ref="AT14:AT20"/>
    <mergeCell ref="AU14:AU20"/>
    <mergeCell ref="AV14:AV20"/>
    <mergeCell ref="AW14:AW20"/>
    <mergeCell ref="AX14:AX20"/>
    <mergeCell ref="AY14:AY20"/>
    <mergeCell ref="AZ14:AZ20"/>
    <mergeCell ref="BA14:BA20"/>
    <mergeCell ref="BB14:BB20"/>
    <mergeCell ref="BC14:BC20"/>
    <mergeCell ref="BD14:BD20"/>
    <mergeCell ref="BE14:BE20"/>
    <mergeCell ref="BF14:BF20"/>
    <mergeCell ref="BG14:BG20"/>
    <mergeCell ref="BH14:BH20"/>
    <mergeCell ref="BI14:BI20"/>
    <mergeCell ref="BJ14:BJ20"/>
    <mergeCell ref="BK14:BK20"/>
    <mergeCell ref="BL14:BL20"/>
    <mergeCell ref="BM14:BM20"/>
    <mergeCell ref="BN14:BN20"/>
    <mergeCell ref="BO14:BO20"/>
    <mergeCell ref="BP14:BP20"/>
    <mergeCell ref="BQ14:BQ20"/>
    <mergeCell ref="BR14:BR20"/>
    <mergeCell ref="BS14:BS20"/>
    <mergeCell ref="BT14:BT20"/>
    <mergeCell ref="BU14:BU20"/>
    <mergeCell ref="BV14:BV20"/>
    <mergeCell ref="BW14:BW20"/>
    <mergeCell ref="BX14:BX20"/>
    <mergeCell ref="BY14:BY20"/>
    <mergeCell ref="BZ14:BZ20"/>
    <mergeCell ref="CA14:CA20"/>
    <mergeCell ref="CB14:CB20"/>
    <mergeCell ref="CC14:CC20"/>
    <mergeCell ref="CD14:CD20"/>
    <mergeCell ref="CE14:CE20"/>
    <mergeCell ref="CF14:CF20"/>
    <mergeCell ref="CG14:CG20"/>
    <mergeCell ref="CH14:CH20"/>
    <mergeCell ref="CI14:CI20"/>
    <mergeCell ref="CJ14:CJ20"/>
    <mergeCell ref="CK14:CK20"/>
    <mergeCell ref="CL14:CL20"/>
    <mergeCell ref="CM14:CM20"/>
    <mergeCell ref="CN14:CN20"/>
    <mergeCell ref="CO14:CO20"/>
    <mergeCell ref="CP14:CP20"/>
    <mergeCell ref="CQ14:CQ20"/>
    <mergeCell ref="CR14:CR20"/>
    <mergeCell ref="CS14:CS20"/>
    <mergeCell ref="CT14:CT20"/>
    <mergeCell ref="CU14:CU20"/>
    <mergeCell ref="CV14:CV20"/>
    <mergeCell ref="CW14:CW20"/>
    <mergeCell ref="CX14:CX20"/>
    <mergeCell ref="CY14:CY20"/>
    <mergeCell ref="CZ14:CZ20"/>
    <mergeCell ref="DA14:DA20"/>
    <mergeCell ref="DB14:DB20"/>
    <mergeCell ref="DC14:DC20"/>
    <mergeCell ref="DD14:DD20"/>
    <mergeCell ref="DE14:DE20"/>
    <mergeCell ref="DF14:DF20"/>
    <mergeCell ref="DG14:DG20"/>
    <mergeCell ref="DH14:DH20"/>
    <mergeCell ref="DI14:DI20"/>
    <mergeCell ref="DJ14:DJ20"/>
    <mergeCell ref="DK14:DK20"/>
    <mergeCell ref="DL14:DL20"/>
    <mergeCell ref="DM14:DM20"/>
    <mergeCell ref="DN14:DN20"/>
    <mergeCell ref="DO14:DO20"/>
    <mergeCell ref="DP14:DP20"/>
    <mergeCell ref="DQ14:DQ20"/>
    <mergeCell ref="DR14:DR20"/>
    <mergeCell ref="DS14:DS20"/>
    <mergeCell ref="DT14:DT20"/>
    <mergeCell ref="DU14:DU20"/>
    <mergeCell ref="DV14:DV20"/>
    <mergeCell ref="DW14:DW20"/>
    <mergeCell ref="DX14:DX20"/>
    <mergeCell ref="DY14:DY20"/>
    <mergeCell ref="DZ14:DZ20"/>
    <mergeCell ref="EA14:EA20"/>
    <mergeCell ref="EB14:EB20"/>
    <mergeCell ref="EC14:EC20"/>
    <mergeCell ref="ED14:ED20"/>
    <mergeCell ref="EE14:EE20"/>
    <mergeCell ref="EF14:EF20"/>
    <mergeCell ref="EG14:EG20"/>
    <mergeCell ref="EH14:EH20"/>
    <mergeCell ref="EI14:EI20"/>
    <mergeCell ref="EJ14:EJ20"/>
    <mergeCell ref="EK14:EK20"/>
    <mergeCell ref="EL14:EL20"/>
    <mergeCell ref="EM14:EM20"/>
    <mergeCell ref="EN14:EN20"/>
    <mergeCell ref="EO14:EO20"/>
    <mergeCell ref="EP14:EP20"/>
    <mergeCell ref="EQ14:EQ20"/>
    <mergeCell ref="ER14:ER20"/>
    <mergeCell ref="ES14:ES20"/>
    <mergeCell ref="ET14:ET20"/>
    <mergeCell ref="EU14:EU20"/>
    <mergeCell ref="EV14:EV20"/>
    <mergeCell ref="EW14:EW20"/>
    <mergeCell ref="EX14:EX20"/>
    <mergeCell ref="EY14:EY20"/>
    <mergeCell ref="EZ14:EZ20"/>
    <mergeCell ref="FA14:FA20"/>
    <mergeCell ref="FB14:FB20"/>
    <mergeCell ref="FC14:FC20"/>
    <mergeCell ref="FD14:FD20"/>
    <mergeCell ref="FE14:FE20"/>
    <mergeCell ref="FF14:FF20"/>
    <mergeCell ref="FG14:FG20"/>
    <mergeCell ref="FH14:FH20"/>
    <mergeCell ref="FI14:FI20"/>
    <mergeCell ref="FJ14:FJ20"/>
    <mergeCell ref="FK14:FK20"/>
    <mergeCell ref="FL14:FL20"/>
    <mergeCell ref="FM14:FM20"/>
    <mergeCell ref="FN14:FN20"/>
    <mergeCell ref="FO14:FO20"/>
    <mergeCell ref="FP14:FP20"/>
    <mergeCell ref="FQ14:FQ20"/>
    <mergeCell ref="FR14:FR20"/>
    <mergeCell ref="FS14:FS20"/>
    <mergeCell ref="FT14:FT20"/>
    <mergeCell ref="FU14:FU20"/>
    <mergeCell ref="FV14:FV20"/>
    <mergeCell ref="FW14:FW20"/>
    <mergeCell ref="FX14:FX20"/>
    <mergeCell ref="FY14:FY20"/>
    <mergeCell ref="FZ14:FZ20"/>
    <mergeCell ref="GA14:GA20"/>
    <mergeCell ref="GB14:GB20"/>
    <mergeCell ref="GC14:GC20"/>
    <mergeCell ref="GD14:GD20"/>
    <mergeCell ref="GE14:GE20"/>
    <mergeCell ref="GF14:GF20"/>
    <mergeCell ref="GG14:GG20"/>
    <mergeCell ref="GH14:GH20"/>
    <mergeCell ref="GI14:GI20"/>
    <mergeCell ref="GJ14:GJ20"/>
    <mergeCell ref="GK14:GK20"/>
    <mergeCell ref="GL14:GL20"/>
    <mergeCell ref="GM14:GM20"/>
    <mergeCell ref="GN14:GN20"/>
    <mergeCell ref="GO14:GO20"/>
    <mergeCell ref="GP14:GP20"/>
    <mergeCell ref="GQ14:GQ20"/>
    <mergeCell ref="GR14:GR20"/>
    <mergeCell ref="GS14:GS20"/>
    <mergeCell ref="GT14:GT20"/>
    <mergeCell ref="GU14:GU20"/>
    <mergeCell ref="GV14:GV20"/>
    <mergeCell ref="GW14:GW20"/>
    <mergeCell ref="GX14:GX20"/>
    <mergeCell ref="GY14:GY20"/>
    <mergeCell ref="GZ14:GZ20"/>
    <mergeCell ref="HA14:HA20"/>
    <mergeCell ref="HB14:HB20"/>
    <mergeCell ref="HC14:HC20"/>
    <mergeCell ref="A21:A27"/>
    <mergeCell ref="D21:D27"/>
    <mergeCell ref="E21:E27"/>
    <mergeCell ref="F21:F27"/>
    <mergeCell ref="G21:G27"/>
    <mergeCell ref="H21:H27"/>
    <mergeCell ref="I21:I27"/>
    <mergeCell ref="J21:J27"/>
    <mergeCell ref="K21:K27"/>
    <mergeCell ref="L21:L27"/>
    <mergeCell ref="M21:M27"/>
    <mergeCell ref="N21:N27"/>
    <mergeCell ref="O21:O27"/>
    <mergeCell ref="P21:P27"/>
    <mergeCell ref="Q21:Q27"/>
    <mergeCell ref="R21:R27"/>
    <mergeCell ref="S21:S27"/>
    <mergeCell ref="T21:T27"/>
    <mergeCell ref="U21:U27"/>
    <mergeCell ref="V21:V27"/>
    <mergeCell ref="W21:W27"/>
    <mergeCell ref="X21:X27"/>
    <mergeCell ref="Y21:Y27"/>
    <mergeCell ref="Z21:Z27"/>
    <mergeCell ref="AA21:AA27"/>
    <mergeCell ref="AB21:AB27"/>
    <mergeCell ref="AC21:AC27"/>
    <mergeCell ref="AD21:AD27"/>
    <mergeCell ref="AE21:AE27"/>
    <mergeCell ref="AF21:AF27"/>
    <mergeCell ref="AG21:AG27"/>
    <mergeCell ref="AH21:AH27"/>
    <mergeCell ref="AI21:AI27"/>
    <mergeCell ref="AJ21:AJ27"/>
    <mergeCell ref="AK21:AK27"/>
    <mergeCell ref="AL21:AL27"/>
    <mergeCell ref="AM21:AM27"/>
    <mergeCell ref="AN21:AN27"/>
    <mergeCell ref="AO21:AO27"/>
    <mergeCell ref="AP21:AP27"/>
    <mergeCell ref="AQ21:AQ27"/>
    <mergeCell ref="AR21:AR27"/>
    <mergeCell ref="AS21:AS27"/>
    <mergeCell ref="AT21:AT27"/>
    <mergeCell ref="AU21:AU27"/>
    <mergeCell ref="AV21:AV27"/>
    <mergeCell ref="AW21:AW27"/>
    <mergeCell ref="AX21:AX27"/>
    <mergeCell ref="AY21:AY27"/>
    <mergeCell ref="AZ21:AZ27"/>
    <mergeCell ref="BA21:BA27"/>
    <mergeCell ref="BB21:BB27"/>
    <mergeCell ref="BC21:BC27"/>
    <mergeCell ref="BD21:BD27"/>
    <mergeCell ref="BE21:BE27"/>
    <mergeCell ref="BF21:BF27"/>
    <mergeCell ref="BG21:BG27"/>
    <mergeCell ref="BH21:BH27"/>
    <mergeCell ref="BI21:BI27"/>
    <mergeCell ref="BJ21:BJ27"/>
    <mergeCell ref="BK21:BK27"/>
    <mergeCell ref="BL21:BL27"/>
    <mergeCell ref="BM21:BM27"/>
    <mergeCell ref="BN21:BN27"/>
    <mergeCell ref="BO21:BO27"/>
    <mergeCell ref="BP21:BP27"/>
    <mergeCell ref="BQ21:BQ27"/>
    <mergeCell ref="BR21:BR27"/>
    <mergeCell ref="BS21:BS27"/>
    <mergeCell ref="BT21:BT27"/>
    <mergeCell ref="BU21:BU27"/>
    <mergeCell ref="BV21:BV27"/>
    <mergeCell ref="BW21:BW27"/>
    <mergeCell ref="BX21:BX27"/>
    <mergeCell ref="BY21:BY27"/>
    <mergeCell ref="BZ21:BZ27"/>
    <mergeCell ref="CA21:CA27"/>
    <mergeCell ref="CB21:CB27"/>
    <mergeCell ref="CC21:CC27"/>
    <mergeCell ref="CD21:CD27"/>
    <mergeCell ref="CE21:CE27"/>
    <mergeCell ref="CF21:CF27"/>
    <mergeCell ref="CG21:CG27"/>
    <mergeCell ref="CH21:CH27"/>
    <mergeCell ref="CI21:CI27"/>
    <mergeCell ref="CJ21:CJ27"/>
    <mergeCell ref="CK21:CK27"/>
    <mergeCell ref="CL21:CL27"/>
    <mergeCell ref="CM21:CM27"/>
    <mergeCell ref="CN21:CN27"/>
    <mergeCell ref="CO21:CO27"/>
    <mergeCell ref="CP21:CP27"/>
    <mergeCell ref="CQ21:CQ27"/>
    <mergeCell ref="CR21:CR27"/>
    <mergeCell ref="CS21:CS27"/>
    <mergeCell ref="CT21:CT27"/>
    <mergeCell ref="CU21:CU27"/>
    <mergeCell ref="CV21:CV27"/>
    <mergeCell ref="CW21:CW27"/>
    <mergeCell ref="CX21:CX27"/>
    <mergeCell ref="CY21:CY27"/>
    <mergeCell ref="CZ21:CZ27"/>
    <mergeCell ref="DA21:DA27"/>
    <mergeCell ref="DB21:DB27"/>
    <mergeCell ref="DC21:DC27"/>
    <mergeCell ref="DD21:DD27"/>
    <mergeCell ref="DE21:DE27"/>
    <mergeCell ref="DF21:DF27"/>
    <mergeCell ref="DG21:DG27"/>
    <mergeCell ref="DH21:DH27"/>
    <mergeCell ref="DI21:DI27"/>
    <mergeCell ref="DJ21:DJ27"/>
    <mergeCell ref="DK21:DK27"/>
    <mergeCell ref="DL21:DL27"/>
    <mergeCell ref="DM21:DM27"/>
    <mergeCell ref="DN21:DN27"/>
    <mergeCell ref="DO21:DO27"/>
    <mergeCell ref="DP21:DP27"/>
    <mergeCell ref="DQ21:DQ27"/>
    <mergeCell ref="DR21:DR27"/>
    <mergeCell ref="DS21:DS27"/>
    <mergeCell ref="DT21:DT27"/>
    <mergeCell ref="DU21:DU27"/>
    <mergeCell ref="DV21:DV27"/>
    <mergeCell ref="DW21:DW27"/>
    <mergeCell ref="DX21:DX27"/>
    <mergeCell ref="DY21:DY27"/>
    <mergeCell ref="DZ21:DZ27"/>
    <mergeCell ref="EA21:EA27"/>
    <mergeCell ref="EB21:EB27"/>
    <mergeCell ref="EC21:EC27"/>
    <mergeCell ref="ED21:ED27"/>
    <mergeCell ref="EE21:EE27"/>
    <mergeCell ref="EF21:EF27"/>
    <mergeCell ref="EG21:EG27"/>
    <mergeCell ref="EH21:EH27"/>
    <mergeCell ref="EI21:EI27"/>
    <mergeCell ref="EJ21:EJ27"/>
    <mergeCell ref="EK21:EK27"/>
    <mergeCell ref="EL21:EL27"/>
    <mergeCell ref="EM21:EM27"/>
    <mergeCell ref="EN21:EN27"/>
    <mergeCell ref="EO21:EO27"/>
    <mergeCell ref="EP21:EP27"/>
    <mergeCell ref="EQ21:EQ27"/>
    <mergeCell ref="ER21:ER27"/>
    <mergeCell ref="ES21:ES27"/>
    <mergeCell ref="ET21:ET27"/>
    <mergeCell ref="EU21:EU27"/>
    <mergeCell ref="EV21:EV27"/>
    <mergeCell ref="EW21:EW27"/>
    <mergeCell ref="EX21:EX27"/>
    <mergeCell ref="EY21:EY27"/>
    <mergeCell ref="EZ21:EZ27"/>
    <mergeCell ref="FA21:FA27"/>
    <mergeCell ref="FB21:FB27"/>
    <mergeCell ref="FC21:FC27"/>
    <mergeCell ref="FD21:FD27"/>
    <mergeCell ref="FE21:FE27"/>
    <mergeCell ref="FF21:FF27"/>
    <mergeCell ref="FG21:FG27"/>
    <mergeCell ref="FH21:FH27"/>
    <mergeCell ref="FI21:FI27"/>
    <mergeCell ref="FJ21:FJ27"/>
    <mergeCell ref="FK21:FK27"/>
    <mergeCell ref="FL21:FL27"/>
    <mergeCell ref="FM21:FM27"/>
    <mergeCell ref="FN21:FN27"/>
    <mergeCell ref="FO21:FO27"/>
    <mergeCell ref="FP21:FP27"/>
    <mergeCell ref="FQ21:FQ27"/>
    <mergeCell ref="FR21:FR27"/>
    <mergeCell ref="FS21:FS27"/>
    <mergeCell ref="FT21:FT27"/>
    <mergeCell ref="FU21:FU27"/>
    <mergeCell ref="FV21:FV27"/>
    <mergeCell ref="FW21:FW27"/>
    <mergeCell ref="FX21:FX27"/>
    <mergeCell ref="FY21:FY27"/>
    <mergeCell ref="FZ21:FZ27"/>
    <mergeCell ref="GA21:GA27"/>
    <mergeCell ref="GB21:GB27"/>
    <mergeCell ref="GC21:GC27"/>
    <mergeCell ref="GD21:GD27"/>
    <mergeCell ref="GE21:GE27"/>
    <mergeCell ref="GF21:GF27"/>
    <mergeCell ref="GG21:GG27"/>
    <mergeCell ref="GH21:GH27"/>
    <mergeCell ref="GI21:GI27"/>
    <mergeCell ref="GJ21:GJ27"/>
    <mergeCell ref="GK21:GK27"/>
    <mergeCell ref="GL21:GL27"/>
    <mergeCell ref="GM21:GM27"/>
    <mergeCell ref="GN21:GN27"/>
    <mergeCell ref="GO21:GO27"/>
    <mergeCell ref="GP21:GP27"/>
    <mergeCell ref="GQ21:GQ27"/>
    <mergeCell ref="GR21:GR27"/>
    <mergeCell ref="GS21:GS27"/>
    <mergeCell ref="GT21:GT27"/>
    <mergeCell ref="GU21:GU27"/>
    <mergeCell ref="GV21:GV27"/>
    <mergeCell ref="GW21:GW27"/>
    <mergeCell ref="GX21:GX27"/>
    <mergeCell ref="GY21:GY27"/>
    <mergeCell ref="GZ21:GZ27"/>
    <mergeCell ref="HA21:HA27"/>
    <mergeCell ref="HB21:HB27"/>
    <mergeCell ref="HC21:HC27"/>
    <mergeCell ref="A28:A34"/>
    <mergeCell ref="D28:D34"/>
    <mergeCell ref="E28:E34"/>
    <mergeCell ref="F28:F34"/>
    <mergeCell ref="G28:G34"/>
    <mergeCell ref="H28:H34"/>
    <mergeCell ref="I28:I34"/>
    <mergeCell ref="J28:J34"/>
    <mergeCell ref="K28:K34"/>
    <mergeCell ref="L28:L34"/>
    <mergeCell ref="M28:M34"/>
    <mergeCell ref="N28:N34"/>
    <mergeCell ref="O28:O34"/>
    <mergeCell ref="P28:P34"/>
    <mergeCell ref="Q28:Q34"/>
    <mergeCell ref="R28:R34"/>
    <mergeCell ref="S28:S34"/>
    <mergeCell ref="T28:T34"/>
    <mergeCell ref="U28:U34"/>
    <mergeCell ref="V28:V34"/>
    <mergeCell ref="W28:W34"/>
    <mergeCell ref="X28:X34"/>
    <mergeCell ref="Y28:Y34"/>
    <mergeCell ref="Z28:Z34"/>
    <mergeCell ref="AA28:AA34"/>
    <mergeCell ref="AB28:AB34"/>
    <mergeCell ref="AC28:AC34"/>
    <mergeCell ref="AD28:AD34"/>
    <mergeCell ref="AE28:AE34"/>
    <mergeCell ref="AF28:AF34"/>
    <mergeCell ref="AG28:AG34"/>
    <mergeCell ref="AH28:AH34"/>
    <mergeCell ref="AI28:AI34"/>
    <mergeCell ref="AJ28:AJ34"/>
    <mergeCell ref="AK28:AK34"/>
    <mergeCell ref="AL28:AL34"/>
    <mergeCell ref="AM28:AM34"/>
    <mergeCell ref="AN28:AN34"/>
    <mergeCell ref="AO28:AO34"/>
    <mergeCell ref="AP28:AP34"/>
    <mergeCell ref="AQ28:AQ34"/>
    <mergeCell ref="AR28:AR34"/>
    <mergeCell ref="AS28:AS34"/>
    <mergeCell ref="AT28:AT34"/>
    <mergeCell ref="AU28:AU34"/>
    <mergeCell ref="AV28:AV34"/>
    <mergeCell ref="AW28:AW34"/>
    <mergeCell ref="AX28:AX34"/>
    <mergeCell ref="AY28:AY34"/>
    <mergeCell ref="AZ28:AZ34"/>
    <mergeCell ref="BA28:BA34"/>
    <mergeCell ref="BB28:BB34"/>
    <mergeCell ref="BC28:BC34"/>
    <mergeCell ref="BD28:BD34"/>
    <mergeCell ref="BE28:BE34"/>
    <mergeCell ref="BF28:BF34"/>
    <mergeCell ref="BG28:BG34"/>
    <mergeCell ref="BH28:BH34"/>
    <mergeCell ref="BI28:BI34"/>
    <mergeCell ref="BJ28:BJ34"/>
    <mergeCell ref="BK28:BK34"/>
    <mergeCell ref="BL28:BL34"/>
    <mergeCell ref="BM28:BM34"/>
    <mergeCell ref="BN28:BN34"/>
    <mergeCell ref="BO28:BO34"/>
    <mergeCell ref="BP28:BP34"/>
    <mergeCell ref="BQ28:BQ34"/>
    <mergeCell ref="BR28:BR34"/>
    <mergeCell ref="BS28:BS34"/>
    <mergeCell ref="BT28:BT34"/>
    <mergeCell ref="BU28:BU34"/>
    <mergeCell ref="BV28:BV34"/>
    <mergeCell ref="BW28:BW34"/>
    <mergeCell ref="BX28:BX34"/>
    <mergeCell ref="BY28:BY34"/>
    <mergeCell ref="BZ28:BZ34"/>
    <mergeCell ref="CA28:CA34"/>
    <mergeCell ref="CB28:CB34"/>
    <mergeCell ref="CC28:CC34"/>
    <mergeCell ref="CD28:CD34"/>
    <mergeCell ref="CE28:CE34"/>
    <mergeCell ref="CF28:CF34"/>
    <mergeCell ref="CG28:CG34"/>
    <mergeCell ref="CH28:CH34"/>
    <mergeCell ref="CI28:CI34"/>
    <mergeCell ref="CJ28:CJ34"/>
    <mergeCell ref="CK28:CK34"/>
    <mergeCell ref="CL28:CL34"/>
    <mergeCell ref="CM28:CM34"/>
    <mergeCell ref="CN28:CN34"/>
    <mergeCell ref="CO28:CO34"/>
    <mergeCell ref="CP28:CP34"/>
    <mergeCell ref="CQ28:CQ34"/>
    <mergeCell ref="CR28:CR34"/>
    <mergeCell ref="CS28:CS34"/>
    <mergeCell ref="CT28:CT34"/>
    <mergeCell ref="CU28:CU34"/>
    <mergeCell ref="CV28:CV34"/>
    <mergeCell ref="CW28:CW34"/>
    <mergeCell ref="CX28:CX34"/>
    <mergeCell ref="CY28:CY34"/>
    <mergeCell ref="CZ28:CZ34"/>
    <mergeCell ref="DA28:DA34"/>
    <mergeCell ref="DB28:DB34"/>
    <mergeCell ref="DC28:DC34"/>
    <mergeCell ref="DD28:DD34"/>
    <mergeCell ref="DE28:DE34"/>
    <mergeCell ref="DF28:DF34"/>
    <mergeCell ref="DG28:DG34"/>
    <mergeCell ref="DH28:DH34"/>
    <mergeCell ref="DI28:DI34"/>
    <mergeCell ref="DJ28:DJ34"/>
    <mergeCell ref="DK28:DK34"/>
    <mergeCell ref="DL28:DL34"/>
    <mergeCell ref="DM28:DM34"/>
    <mergeCell ref="DN28:DN34"/>
    <mergeCell ref="DO28:DO34"/>
    <mergeCell ref="DP28:DP34"/>
    <mergeCell ref="DQ28:DQ34"/>
    <mergeCell ref="DR28:DR34"/>
    <mergeCell ref="DS28:DS34"/>
    <mergeCell ref="DT28:DT34"/>
    <mergeCell ref="DU28:DU34"/>
    <mergeCell ref="DV28:DV34"/>
    <mergeCell ref="DW28:DW34"/>
    <mergeCell ref="DX28:DX34"/>
    <mergeCell ref="DY28:DY34"/>
    <mergeCell ref="DZ28:DZ34"/>
    <mergeCell ref="EA28:EA34"/>
    <mergeCell ref="EB28:EB34"/>
    <mergeCell ref="EC28:EC34"/>
    <mergeCell ref="ED28:ED34"/>
    <mergeCell ref="EE28:EE34"/>
    <mergeCell ref="EF28:EF34"/>
    <mergeCell ref="EG28:EG34"/>
    <mergeCell ref="EH28:EH34"/>
    <mergeCell ref="EI28:EI34"/>
    <mergeCell ref="EJ28:EJ34"/>
    <mergeCell ref="EK28:EK34"/>
    <mergeCell ref="EL28:EL34"/>
    <mergeCell ref="EM28:EM34"/>
    <mergeCell ref="EN28:EN34"/>
    <mergeCell ref="EO28:EO34"/>
    <mergeCell ref="EP28:EP34"/>
    <mergeCell ref="EQ28:EQ34"/>
    <mergeCell ref="ER28:ER34"/>
    <mergeCell ref="ES28:ES34"/>
    <mergeCell ref="ET28:ET34"/>
    <mergeCell ref="EU28:EU34"/>
    <mergeCell ref="EV28:EV34"/>
    <mergeCell ref="EW28:EW34"/>
    <mergeCell ref="EX28:EX34"/>
    <mergeCell ref="EY28:EY34"/>
    <mergeCell ref="EZ28:EZ34"/>
    <mergeCell ref="FA28:FA34"/>
    <mergeCell ref="FB28:FB34"/>
    <mergeCell ref="FC28:FC34"/>
    <mergeCell ref="FD28:FD34"/>
    <mergeCell ref="FE28:FE34"/>
    <mergeCell ref="FF28:FF34"/>
    <mergeCell ref="FG28:FG34"/>
    <mergeCell ref="FH28:FH34"/>
    <mergeCell ref="FI28:FI34"/>
    <mergeCell ref="FJ28:FJ34"/>
    <mergeCell ref="FK28:FK34"/>
    <mergeCell ref="FL28:FL34"/>
    <mergeCell ref="FM28:FM34"/>
    <mergeCell ref="FN28:FN34"/>
    <mergeCell ref="FO28:FO34"/>
    <mergeCell ref="FP28:FP34"/>
    <mergeCell ref="FQ28:FQ34"/>
    <mergeCell ref="FR28:FR34"/>
    <mergeCell ref="FS28:FS34"/>
    <mergeCell ref="FT28:FT34"/>
    <mergeCell ref="FU28:FU34"/>
    <mergeCell ref="FV28:FV34"/>
    <mergeCell ref="FW28:FW34"/>
    <mergeCell ref="FX28:FX34"/>
    <mergeCell ref="FY28:FY34"/>
    <mergeCell ref="FZ28:FZ34"/>
    <mergeCell ref="GA28:GA34"/>
    <mergeCell ref="GB28:GB34"/>
    <mergeCell ref="GC28:GC34"/>
    <mergeCell ref="GD28:GD34"/>
    <mergeCell ref="GE28:GE34"/>
    <mergeCell ref="GF28:GF34"/>
    <mergeCell ref="GG28:GG34"/>
    <mergeCell ref="GH28:GH34"/>
    <mergeCell ref="GI28:GI34"/>
    <mergeCell ref="GJ28:GJ34"/>
    <mergeCell ref="GK28:GK34"/>
    <mergeCell ref="GL28:GL34"/>
    <mergeCell ref="GM28:GM34"/>
    <mergeCell ref="GN28:GN34"/>
    <mergeCell ref="GO28:GO34"/>
    <mergeCell ref="GP28:GP34"/>
    <mergeCell ref="GQ28:GQ34"/>
    <mergeCell ref="GR28:GR34"/>
    <mergeCell ref="GS28:GS34"/>
    <mergeCell ref="GT28:GT34"/>
    <mergeCell ref="GU28:GU34"/>
    <mergeCell ref="GV28:GV34"/>
    <mergeCell ref="GW28:GW34"/>
    <mergeCell ref="GX28:GX34"/>
    <mergeCell ref="GY28:GY34"/>
    <mergeCell ref="GZ28:GZ34"/>
    <mergeCell ref="HA28:HA34"/>
    <mergeCell ref="HB28:HB34"/>
    <mergeCell ref="HC28:HC34"/>
    <mergeCell ref="A35:A41"/>
    <mergeCell ref="D35:D41"/>
    <mergeCell ref="E35:E41"/>
    <mergeCell ref="F35:F41"/>
    <mergeCell ref="G35:G41"/>
    <mergeCell ref="H35:H41"/>
    <mergeCell ref="I35:I41"/>
    <mergeCell ref="J35:J41"/>
    <mergeCell ref="K35:K41"/>
    <mergeCell ref="L35:L41"/>
    <mergeCell ref="M35:M41"/>
    <mergeCell ref="N35:N41"/>
    <mergeCell ref="O35:O41"/>
    <mergeCell ref="P35:P41"/>
    <mergeCell ref="Q35:Q41"/>
    <mergeCell ref="R35:R41"/>
    <mergeCell ref="S35:S41"/>
    <mergeCell ref="T35:T41"/>
    <mergeCell ref="U35:U41"/>
    <mergeCell ref="V35:V41"/>
    <mergeCell ref="W35:W41"/>
    <mergeCell ref="X35:X41"/>
    <mergeCell ref="Y35:Y41"/>
    <mergeCell ref="Z35:Z41"/>
    <mergeCell ref="AA35:AA41"/>
    <mergeCell ref="AB35:AB41"/>
    <mergeCell ref="AC35:AC41"/>
    <mergeCell ref="AD35:AD41"/>
    <mergeCell ref="AE35:AE41"/>
    <mergeCell ref="AF35:AF41"/>
    <mergeCell ref="AG35:AG41"/>
    <mergeCell ref="AH35:AH41"/>
    <mergeCell ref="AI35:AI41"/>
    <mergeCell ref="AJ35:AJ41"/>
    <mergeCell ref="AK35:AK41"/>
    <mergeCell ref="AL35:AL41"/>
    <mergeCell ref="AM35:AM41"/>
    <mergeCell ref="AN35:AN41"/>
    <mergeCell ref="AO35:AO41"/>
    <mergeCell ref="AP35:AP41"/>
    <mergeCell ref="AQ35:AQ41"/>
    <mergeCell ref="AR35:AR41"/>
    <mergeCell ref="AS35:AS41"/>
    <mergeCell ref="AT35:AT41"/>
    <mergeCell ref="AU35:AU41"/>
    <mergeCell ref="AV35:AV41"/>
    <mergeCell ref="AW35:AW41"/>
    <mergeCell ref="AX35:AX41"/>
    <mergeCell ref="AY35:AY41"/>
    <mergeCell ref="AZ35:AZ41"/>
    <mergeCell ref="BA35:BA41"/>
    <mergeCell ref="BB35:BB41"/>
    <mergeCell ref="BC35:BC41"/>
    <mergeCell ref="BD35:BD41"/>
    <mergeCell ref="BE35:BE41"/>
    <mergeCell ref="BF35:BF41"/>
    <mergeCell ref="BG35:BG41"/>
    <mergeCell ref="BH35:BH41"/>
    <mergeCell ref="BI35:BI41"/>
    <mergeCell ref="BJ35:BJ41"/>
    <mergeCell ref="BK35:BK41"/>
    <mergeCell ref="BL35:BL41"/>
    <mergeCell ref="BM35:BM41"/>
    <mergeCell ref="BN35:BN41"/>
    <mergeCell ref="BO35:BO41"/>
    <mergeCell ref="BP35:BP41"/>
    <mergeCell ref="BQ35:BQ41"/>
    <mergeCell ref="BR35:BR41"/>
    <mergeCell ref="BS35:BS41"/>
    <mergeCell ref="BT35:BT41"/>
    <mergeCell ref="BU35:BU41"/>
    <mergeCell ref="BV35:BV41"/>
    <mergeCell ref="BW35:BW41"/>
    <mergeCell ref="BX35:BX41"/>
    <mergeCell ref="BY35:BY41"/>
    <mergeCell ref="BZ35:BZ41"/>
    <mergeCell ref="CA35:CA41"/>
    <mergeCell ref="CB35:CB41"/>
    <mergeCell ref="CC35:CC41"/>
    <mergeCell ref="CD35:CD41"/>
    <mergeCell ref="CE35:CE41"/>
    <mergeCell ref="CF35:CF41"/>
    <mergeCell ref="CG35:CG41"/>
    <mergeCell ref="CH35:CH41"/>
    <mergeCell ref="CI35:CI41"/>
    <mergeCell ref="CJ35:CJ41"/>
    <mergeCell ref="CK35:CK41"/>
    <mergeCell ref="CL35:CL41"/>
    <mergeCell ref="CM35:CM41"/>
    <mergeCell ref="CN35:CN41"/>
    <mergeCell ref="CO35:CO41"/>
    <mergeCell ref="CP35:CP41"/>
    <mergeCell ref="CQ35:CQ41"/>
    <mergeCell ref="CR35:CR41"/>
    <mergeCell ref="CS35:CS41"/>
    <mergeCell ref="CT35:CT41"/>
    <mergeCell ref="CU35:CU41"/>
    <mergeCell ref="CV35:CV41"/>
    <mergeCell ref="CW35:CW41"/>
    <mergeCell ref="CX35:CX41"/>
    <mergeCell ref="CY35:CY41"/>
    <mergeCell ref="CZ35:CZ41"/>
    <mergeCell ref="DA35:DA41"/>
    <mergeCell ref="DB35:DB41"/>
    <mergeCell ref="DC35:DC41"/>
    <mergeCell ref="DD35:DD41"/>
    <mergeCell ref="DE35:DE41"/>
    <mergeCell ref="DF35:DF41"/>
    <mergeCell ref="DG35:DG41"/>
    <mergeCell ref="DH35:DH41"/>
    <mergeCell ref="DI35:DI41"/>
    <mergeCell ref="DJ35:DJ41"/>
    <mergeCell ref="DK35:DK41"/>
    <mergeCell ref="DL35:DL41"/>
    <mergeCell ref="DM35:DM41"/>
    <mergeCell ref="DN35:DN41"/>
    <mergeCell ref="DO35:DO41"/>
    <mergeCell ref="DP35:DP41"/>
    <mergeCell ref="DQ35:DQ41"/>
    <mergeCell ref="DR35:DR41"/>
    <mergeCell ref="DS35:DS41"/>
    <mergeCell ref="DT35:DT41"/>
    <mergeCell ref="DU35:DU41"/>
    <mergeCell ref="DV35:DV41"/>
    <mergeCell ref="DW35:DW41"/>
    <mergeCell ref="DX35:DX41"/>
    <mergeCell ref="DY35:DY41"/>
    <mergeCell ref="DZ35:DZ41"/>
    <mergeCell ref="EA35:EA41"/>
    <mergeCell ref="EB35:EB41"/>
    <mergeCell ref="EC35:EC41"/>
    <mergeCell ref="ED35:ED41"/>
    <mergeCell ref="EE35:EE41"/>
    <mergeCell ref="EF35:EF41"/>
    <mergeCell ref="EG35:EG41"/>
    <mergeCell ref="EH35:EH41"/>
    <mergeCell ref="EI35:EI41"/>
    <mergeCell ref="EJ35:EJ41"/>
    <mergeCell ref="EK35:EK41"/>
    <mergeCell ref="EL35:EL41"/>
    <mergeCell ref="EM35:EM41"/>
    <mergeCell ref="EN35:EN41"/>
    <mergeCell ref="EO35:EO41"/>
    <mergeCell ref="EP35:EP41"/>
    <mergeCell ref="EQ35:EQ41"/>
    <mergeCell ref="ER35:ER41"/>
    <mergeCell ref="ES35:ES41"/>
    <mergeCell ref="ET35:ET41"/>
    <mergeCell ref="EU35:EU41"/>
    <mergeCell ref="EV35:EV41"/>
    <mergeCell ref="EW35:EW41"/>
    <mergeCell ref="EX35:EX41"/>
    <mergeCell ref="EY35:EY41"/>
    <mergeCell ref="EZ35:EZ41"/>
    <mergeCell ref="FA35:FA41"/>
    <mergeCell ref="FB35:FB41"/>
    <mergeCell ref="FC35:FC41"/>
    <mergeCell ref="FD35:FD41"/>
    <mergeCell ref="FE35:FE41"/>
    <mergeCell ref="FF35:FF41"/>
    <mergeCell ref="FG35:FG41"/>
    <mergeCell ref="FH35:FH41"/>
    <mergeCell ref="FI35:FI41"/>
    <mergeCell ref="FJ35:FJ41"/>
    <mergeCell ref="FK35:FK41"/>
    <mergeCell ref="FL35:FL41"/>
    <mergeCell ref="FM35:FM41"/>
    <mergeCell ref="FN35:FN41"/>
    <mergeCell ref="FO35:FO41"/>
    <mergeCell ref="FP35:FP41"/>
    <mergeCell ref="FQ35:FQ41"/>
    <mergeCell ref="FR35:FR41"/>
    <mergeCell ref="FS35:FS41"/>
    <mergeCell ref="FT35:FT41"/>
    <mergeCell ref="FU35:FU41"/>
    <mergeCell ref="FV35:FV41"/>
    <mergeCell ref="FW35:FW41"/>
    <mergeCell ref="FX35:FX41"/>
    <mergeCell ref="FY35:FY41"/>
    <mergeCell ref="FZ35:FZ41"/>
    <mergeCell ref="GA35:GA41"/>
    <mergeCell ref="GB35:GB41"/>
    <mergeCell ref="GC35:GC41"/>
    <mergeCell ref="GD35:GD41"/>
    <mergeCell ref="GE35:GE41"/>
    <mergeCell ref="GF35:GF41"/>
    <mergeCell ref="GG35:GG41"/>
    <mergeCell ref="GH35:GH41"/>
    <mergeCell ref="GI35:GI41"/>
    <mergeCell ref="GJ35:GJ41"/>
    <mergeCell ref="GK35:GK41"/>
    <mergeCell ref="GL35:GL41"/>
    <mergeCell ref="GM35:GM41"/>
    <mergeCell ref="GN35:GN41"/>
    <mergeCell ref="GO35:GO41"/>
    <mergeCell ref="GP35:GP41"/>
    <mergeCell ref="GQ35:GQ41"/>
    <mergeCell ref="GR35:GR41"/>
    <mergeCell ref="GS35:GS41"/>
    <mergeCell ref="GT35:GT41"/>
    <mergeCell ref="GU35:GU41"/>
    <mergeCell ref="GV35:GV41"/>
    <mergeCell ref="GW35:GW41"/>
    <mergeCell ref="GX35:GX41"/>
    <mergeCell ref="GY35:GY41"/>
    <mergeCell ref="GZ35:GZ41"/>
    <mergeCell ref="HA35:HA41"/>
    <mergeCell ref="HB35:HB41"/>
    <mergeCell ref="HC35:HC41"/>
  </mergeCells>
  <conditionalFormatting sqref="D6:HC6">
    <cfRule type="cellIs" priority="2" operator="greaterThan" aboveAverage="0" equalAverage="0" bottom="0" percent="0" rank="0" text="" dxfId="1">
      <formula>10</formula>
    </cfRule>
  </conditionalFormatting>
  <conditionalFormatting sqref="D7:HC7 D14:HC14 D21:HC21 D28:HC28 D35:HC35">
    <cfRule type="cellIs" priority="3" operator="greaterThan" aboveAverage="0" equalAverage="0" bottom="0" percent="0" rank="0" text="" dxfId="1">
      <formula>4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Y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E6" activeCellId="0" sqref="E6"/>
    </sheetView>
  </sheetViews>
  <sheetFormatPr defaultRowHeight="15.75" outlineLevelRow="0" outlineLevelCol="0"/>
  <cols>
    <col collapsed="false" customWidth="true" hidden="false" outlineLevel="0" max="3" min="1" style="0" width="7.57"/>
    <col collapsed="false" customWidth="true" hidden="false" outlineLevel="0" max="4" min="4" style="0" width="35.13"/>
    <col collapsed="false" customWidth="true" hidden="false" outlineLevel="0" max="5" min="5" style="0" width="9.13"/>
    <col collapsed="false" customWidth="true" hidden="false" outlineLevel="0" max="6" min="6" style="0" width="9.86"/>
    <col collapsed="false" customWidth="true" hidden="false" outlineLevel="0" max="7" min="7" style="0" width="9.13"/>
    <col collapsed="false" customWidth="true" hidden="false" outlineLevel="0" max="8" min="8" style="0" width="10"/>
    <col collapsed="false" customWidth="true" hidden="false" outlineLevel="0" max="9" min="9" style="0" width="9.29"/>
    <col collapsed="false" customWidth="true" hidden="false" outlineLevel="0" max="10" min="10" style="0" width="10"/>
    <col collapsed="false" customWidth="true" hidden="false" outlineLevel="0" max="11" min="11" style="0" width="8.57"/>
    <col collapsed="false" customWidth="true" hidden="false" outlineLevel="0" max="12" min="12" style="0" width="12.71"/>
    <col collapsed="false" customWidth="true" hidden="false" outlineLevel="0" max="1025" min="13" style="0" width="14.43"/>
  </cols>
  <sheetData>
    <row r="1" customFormat="false" ht="21" hidden="false" customHeight="true" outlineLevel="0" collapsed="false">
      <c r="A1" s="659" t="s">
        <v>459</v>
      </c>
      <c r="B1" s="659"/>
      <c r="C1" s="659"/>
      <c r="D1" s="659"/>
      <c r="E1" s="660" t="s">
        <v>484</v>
      </c>
      <c r="F1" s="660"/>
      <c r="G1" s="660"/>
      <c r="H1" s="660"/>
      <c r="I1" s="660"/>
      <c r="J1" s="660"/>
      <c r="K1" s="660"/>
      <c r="L1" s="660"/>
    </row>
    <row r="2" customFormat="false" ht="23.25" hidden="false" customHeight="true" outlineLevel="0" collapsed="false">
      <c r="A2" s="661" t="s">
        <v>485</v>
      </c>
      <c r="B2" s="661"/>
      <c r="C2" s="661"/>
      <c r="D2" s="661"/>
      <c r="E2" s="662" t="s">
        <v>486</v>
      </c>
      <c r="F2" s="662"/>
      <c r="G2" s="662"/>
      <c r="H2" s="662"/>
      <c r="I2" s="662"/>
      <c r="J2" s="662"/>
      <c r="K2" s="663" t="s">
        <v>487</v>
      </c>
      <c r="L2" s="663"/>
    </row>
    <row r="3" customFormat="false" ht="27.75" hidden="false" customHeight="true" outlineLevel="0" collapsed="false">
      <c r="A3" s="664" t="s">
        <v>488</v>
      </c>
      <c r="B3" s="664"/>
      <c r="C3" s="664"/>
      <c r="D3" s="665" t="str">
        <f aca="false">'4t D Trim. 2 (P.D.)'!A1</f>
        <v>4t D</v>
      </c>
      <c r="E3" s="666" t="s">
        <v>489</v>
      </c>
      <c r="F3" s="667" t="s">
        <v>490</v>
      </c>
      <c r="G3" s="668" t="s">
        <v>489</v>
      </c>
      <c r="H3" s="669" t="s">
        <v>490</v>
      </c>
      <c r="I3" s="670" t="s">
        <v>489</v>
      </c>
      <c r="J3" s="670" t="s">
        <v>490</v>
      </c>
      <c r="K3" s="671" t="s">
        <v>491</v>
      </c>
      <c r="L3" s="671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</row>
    <row r="4" customFormat="false" ht="17.25" hidden="false" customHeight="true" outlineLevel="0" collapsed="false">
      <c r="A4" s="672" t="s">
        <v>492</v>
      </c>
      <c r="B4" s="673" t="s">
        <v>493</v>
      </c>
      <c r="C4" s="674" t="s">
        <v>494</v>
      </c>
      <c r="D4" s="675" t="s">
        <v>495</v>
      </c>
      <c r="E4" s="676" t="n">
        <v>0.2</v>
      </c>
      <c r="F4" s="677" t="n">
        <v>0.4</v>
      </c>
      <c r="G4" s="678" t="n">
        <f aca="false">E4</f>
        <v>0.2</v>
      </c>
      <c r="H4" s="679" t="n">
        <f aca="false">F4</f>
        <v>0.4</v>
      </c>
      <c r="I4" s="680" t="n">
        <f aca="false">G4</f>
        <v>0.2</v>
      </c>
      <c r="J4" s="680" t="n">
        <f aca="false">H4</f>
        <v>0.4</v>
      </c>
      <c r="K4" s="681" t="n">
        <v>0.4</v>
      </c>
      <c r="L4" s="681"/>
      <c r="N4" s="142"/>
    </row>
    <row r="5" customFormat="false" ht="17.25" hidden="false" customHeight="true" outlineLevel="0" collapsed="false">
      <c r="A5" s="672"/>
      <c r="B5" s="672"/>
      <c r="C5" s="672"/>
      <c r="D5" s="675"/>
      <c r="E5" s="683" t="s">
        <v>496</v>
      </c>
      <c r="F5" s="683"/>
      <c r="G5" s="684" t="s">
        <v>497</v>
      </c>
      <c r="H5" s="684"/>
      <c r="I5" s="685" t="s">
        <v>498</v>
      </c>
      <c r="J5" s="685"/>
      <c r="K5" s="686"/>
      <c r="L5" s="686"/>
    </row>
    <row r="6" customFormat="false" ht="18.75" hidden="false" customHeight="true" outlineLevel="0" collapsed="false">
      <c r="A6" s="687"/>
      <c r="B6" s="687"/>
      <c r="C6" s="687"/>
      <c r="D6" s="688" t="s">
        <v>499</v>
      </c>
      <c r="E6" s="689"/>
      <c r="F6" s="690"/>
      <c r="G6" s="690"/>
      <c r="H6" s="690"/>
      <c r="I6" s="690"/>
      <c r="J6" s="690"/>
      <c r="K6" s="690"/>
      <c r="L6" s="691"/>
    </row>
    <row r="7" customFormat="false" ht="15.75" hidden="false" customHeight="false" outlineLevel="0" collapsed="false">
      <c r="A7" s="692" t="n">
        <f aca="false">E7*$E$4+F7*$F$4+K7*$K$4</f>
        <v>5.28</v>
      </c>
      <c r="B7" s="693" t="n">
        <f aca="false">G7*$G$4+H7*$H$4+K7*$K$4</f>
        <v>6.4</v>
      </c>
      <c r="C7" s="694" t="n">
        <f aca="false">I7*$I$4+J7*$J$4+K7*$K$4</f>
        <v>5.8</v>
      </c>
      <c r="D7" s="695" t="n">
        <f aca="false">'ALUMNAT 4t'!C107</f>
        <v>0</v>
      </c>
      <c r="E7" s="714" t="n">
        <v>5</v>
      </c>
      <c r="F7" s="696" t="n">
        <v>3.7</v>
      </c>
      <c r="G7" s="715" t="n">
        <v>6</v>
      </c>
      <c r="H7" s="715" t="n">
        <v>6</v>
      </c>
      <c r="I7" s="716" t="n">
        <v>5</v>
      </c>
      <c r="J7" s="709" t="n">
        <v>5</v>
      </c>
      <c r="K7" s="699" t="n">
        <f aca="false">'4t D Trim. 2 (P.D.)'!D34</f>
        <v>7</v>
      </c>
      <c r="L7" s="699"/>
    </row>
    <row r="8" customFormat="false" ht="15.75" hidden="false" customHeight="false" outlineLevel="0" collapsed="false">
      <c r="A8" s="692" t="n">
        <f aca="false">E8*$E$4+F8*$F$4+K8*$K$4</f>
        <v>1.28</v>
      </c>
      <c r="B8" s="693" t="n">
        <f aca="false">G8*$G$4+H8*$H$4+K8*$K$4</f>
        <v>2.2</v>
      </c>
      <c r="C8" s="694" t="n">
        <f aca="false">I8*$I$4+J8*$J$4+K8*$K$4</f>
        <v>3</v>
      </c>
      <c r="D8" s="695" t="n">
        <f aca="false">'ALUMNAT 4t'!C108</f>
        <v>0</v>
      </c>
      <c r="E8" s="717" t="n">
        <v>4</v>
      </c>
      <c r="F8" s="700" t="n">
        <v>1.2</v>
      </c>
      <c r="G8" s="701" t="n">
        <v>5</v>
      </c>
      <c r="H8" s="701" t="n">
        <v>3</v>
      </c>
      <c r="I8" s="718" t="n">
        <v>5</v>
      </c>
      <c r="J8" s="702" t="n">
        <v>5</v>
      </c>
      <c r="K8" s="699" t="n">
        <f aca="false">'4t D Trim. 2 (P.D.)'!E34</f>
        <v>0</v>
      </c>
      <c r="L8" s="699"/>
    </row>
    <row r="9" customFormat="false" ht="15.75" hidden="false" customHeight="false" outlineLevel="0" collapsed="false">
      <c r="A9" s="692" t="n">
        <f aca="false">E9*$E$4+F9*$F$4+K9*$K$4</f>
        <v>5.7733333332</v>
      </c>
      <c r="B9" s="693" t="n">
        <f aca="false">G9*$G$4+H9*$H$4+K9*$K$4</f>
        <v>7.5333333332</v>
      </c>
      <c r="C9" s="694" t="n">
        <f aca="false">I9*$I$4+J9*$J$4+K9*$K$4</f>
        <v>7.2533333332</v>
      </c>
      <c r="D9" s="695" t="n">
        <f aca="false">'ALUMNAT 4t'!C109</f>
        <v>0</v>
      </c>
      <c r="E9" s="714" t="n">
        <v>6</v>
      </c>
      <c r="F9" s="696" t="n">
        <v>4.1</v>
      </c>
      <c r="G9" s="715" t="n">
        <v>7</v>
      </c>
      <c r="H9" s="715" t="n">
        <v>8</v>
      </c>
      <c r="I9" s="716" t="n">
        <v>7</v>
      </c>
      <c r="J9" s="709" t="n">
        <v>7.3</v>
      </c>
      <c r="K9" s="699" t="n">
        <f aca="false">'4t D Trim. 2 (P.D.)'!F34</f>
        <v>7.333333333</v>
      </c>
      <c r="L9" s="699"/>
    </row>
    <row r="10" customFormat="false" ht="15.75" hidden="false" customHeight="false" outlineLevel="0" collapsed="false">
      <c r="A10" s="692" t="n">
        <f aca="false">E10*$E$4+F10*$F$4+K10*$K$4</f>
        <v>3.96</v>
      </c>
      <c r="B10" s="693" t="n">
        <f aca="false">G10*$G$4+H10*$H$4+K10*$K$4</f>
        <v>4.2</v>
      </c>
      <c r="C10" s="694" t="n">
        <f aca="false">I10*$I$4+J10*$J$4+K10*$K$4</f>
        <v>5</v>
      </c>
      <c r="D10" s="695" t="n">
        <f aca="false">'ALUMNAT 4t'!C110</f>
        <v>0</v>
      </c>
      <c r="E10" s="717" t="n">
        <v>4</v>
      </c>
      <c r="F10" s="700" t="n">
        <v>2.9</v>
      </c>
      <c r="G10" s="701" t="n">
        <v>5</v>
      </c>
      <c r="H10" s="701" t="n">
        <v>3</v>
      </c>
      <c r="I10" s="718" t="n">
        <v>5</v>
      </c>
      <c r="J10" s="702" t="n">
        <v>5</v>
      </c>
      <c r="K10" s="699" t="n">
        <f aca="false">'4t D Trim. 2 (P.D.)'!G34</f>
        <v>5</v>
      </c>
      <c r="L10" s="699"/>
    </row>
    <row r="11" customFormat="false" ht="15.75" hidden="false" customHeight="false" outlineLevel="0" collapsed="false">
      <c r="A11" s="692" t="n">
        <f aca="false">E11*$E$4+F11*$F$4+K11*$K$4</f>
        <v>8.7466666668</v>
      </c>
      <c r="B11" s="693" t="n">
        <f aca="false">G11*$G$4+H11*$H$4+K11*$K$4</f>
        <v>9.4666666668</v>
      </c>
      <c r="C11" s="694" t="n">
        <f aca="false">I11*$I$4+J11*$J$4+K11*$K$4</f>
        <v>8.8666666668</v>
      </c>
      <c r="D11" s="695" t="n">
        <f aca="false">'ALUMNAT 4t'!C111</f>
        <v>0</v>
      </c>
      <c r="E11" s="714" t="n">
        <v>9</v>
      </c>
      <c r="F11" s="696" t="n">
        <v>7.7</v>
      </c>
      <c r="G11" s="715" t="n">
        <v>9</v>
      </c>
      <c r="H11" s="715" t="n">
        <v>9.5</v>
      </c>
      <c r="I11" s="716" t="n">
        <v>8</v>
      </c>
      <c r="J11" s="709" t="n">
        <v>8.5</v>
      </c>
      <c r="K11" s="699" t="n">
        <f aca="false">'4t D Trim. 2 (P.D.)'!H34</f>
        <v>9.666666667</v>
      </c>
      <c r="L11" s="699"/>
    </row>
    <row r="12" customFormat="false" ht="15.75" hidden="false" customHeight="false" outlineLevel="0" collapsed="false">
      <c r="A12" s="692" t="n">
        <f aca="false">E12*$E$4+F12*$F$4+K12*$K$4</f>
        <v>1.04</v>
      </c>
      <c r="B12" s="693" t="n">
        <f aca="false">G12*$G$4+H12*$H$4+K12*$K$4</f>
        <v>1.6</v>
      </c>
      <c r="C12" s="694" t="n">
        <f aca="false">I12*$I$4+J12*$J$4+K12*$K$4</f>
        <v>1.12</v>
      </c>
      <c r="D12" s="695" t="n">
        <f aca="false">'ALUMNAT 4t'!C112</f>
        <v>0</v>
      </c>
      <c r="E12" s="717" t="n">
        <v>2</v>
      </c>
      <c r="F12" s="700" t="n">
        <v>1.6</v>
      </c>
      <c r="G12" s="701" t="n">
        <v>2</v>
      </c>
      <c r="H12" s="701" t="n">
        <v>3</v>
      </c>
      <c r="I12" s="718" t="n">
        <v>1</v>
      </c>
      <c r="J12" s="702" t="n">
        <v>2.3</v>
      </c>
      <c r="K12" s="699" t="n">
        <f aca="false">'4t D Trim. 2 (P.D.)'!I34</f>
        <v>0</v>
      </c>
      <c r="L12" s="699"/>
    </row>
    <row r="13" customFormat="false" ht="15.75" hidden="false" customHeight="false" outlineLevel="0" collapsed="false">
      <c r="A13" s="692" t="n">
        <f aca="false">E13*$E$4+F13*$F$4+K13*$K$4</f>
        <v>5.6</v>
      </c>
      <c r="B13" s="693" t="n">
        <f aca="false">G13*$G$4+H13*$H$4+K13*$K$4</f>
        <v>7.2</v>
      </c>
      <c r="C13" s="694" t="n">
        <f aca="false">I13*$I$4+J13*$J$4+K13*$K$4</f>
        <v>7.68</v>
      </c>
      <c r="D13" s="695" t="n">
        <f aca="false">'ALUMNAT 4t'!C113</f>
        <v>0</v>
      </c>
      <c r="E13" s="714" t="n">
        <v>6</v>
      </c>
      <c r="F13" s="696" t="n">
        <v>4</v>
      </c>
      <c r="G13" s="715" t="n">
        <v>6</v>
      </c>
      <c r="H13" s="715" t="n">
        <v>8</v>
      </c>
      <c r="I13" s="716" t="n">
        <v>7</v>
      </c>
      <c r="J13" s="709" t="n">
        <v>8.7</v>
      </c>
      <c r="K13" s="699" t="n">
        <f aca="false">'4t D Trim. 2 (P.D.)'!J34</f>
        <v>7</v>
      </c>
      <c r="L13" s="699"/>
    </row>
    <row r="14" customFormat="false" ht="15.75" hidden="false" customHeight="false" outlineLevel="0" collapsed="false">
      <c r="A14" s="692" t="n">
        <f aca="false">E14*$E$4+F14*$F$4+K14*$K$4</f>
        <v>7.9066666668</v>
      </c>
      <c r="B14" s="693" t="n">
        <f aca="false">G14*$G$4+H14*$H$4+K14*$K$4</f>
        <v>8.9466666668</v>
      </c>
      <c r="C14" s="694" t="n">
        <f aca="false">I14*$I$4+J14*$J$4+K14*$K$4</f>
        <v>7.9866666668</v>
      </c>
      <c r="D14" s="695" t="n">
        <f aca="false">'ALUMNAT 4t'!C114</f>
        <v>0</v>
      </c>
      <c r="E14" s="717" t="n">
        <v>8</v>
      </c>
      <c r="F14" s="700" t="n">
        <v>7.1</v>
      </c>
      <c r="G14" s="701" t="n">
        <v>9</v>
      </c>
      <c r="H14" s="701" t="n">
        <v>9.2</v>
      </c>
      <c r="I14" s="718" t="n">
        <v>8</v>
      </c>
      <c r="J14" s="702" t="n">
        <v>7.3</v>
      </c>
      <c r="K14" s="699" t="n">
        <f aca="false">'4t D Trim. 2 (P.D.)'!K34</f>
        <v>8.666666667</v>
      </c>
      <c r="L14" s="699"/>
    </row>
    <row r="15" customFormat="false" ht="15.75" hidden="false" customHeight="false" outlineLevel="0" collapsed="false">
      <c r="A15" s="692" t="n">
        <f aca="false">E15*$E$4+F15*$F$4+K15*$K$4</f>
        <v>4.88</v>
      </c>
      <c r="B15" s="693" t="n">
        <f aca="false">G15*$G$4+H15*$H$4+K15*$K$4</f>
        <v>4.6</v>
      </c>
      <c r="C15" s="694" t="n">
        <f aca="false">I15*$I$4+J15*$J$4+K15*$K$4</f>
        <v>5.2</v>
      </c>
      <c r="D15" s="695" t="n">
        <f aca="false">'ALUMNAT 4t'!C115</f>
        <v>0</v>
      </c>
      <c r="E15" s="714" t="n">
        <v>4</v>
      </c>
      <c r="F15" s="696" t="n">
        <v>5.2</v>
      </c>
      <c r="G15" s="715" t="n">
        <v>5</v>
      </c>
      <c r="H15" s="715" t="n">
        <v>4</v>
      </c>
      <c r="I15" s="716" t="n">
        <v>5</v>
      </c>
      <c r="J15" s="709" t="n">
        <v>5.5</v>
      </c>
      <c r="K15" s="699" t="n">
        <f aca="false">'4t D Trim. 2 (P.D.)'!L34</f>
        <v>5</v>
      </c>
      <c r="L15" s="699"/>
    </row>
    <row r="16" customFormat="false" ht="15.75" hidden="false" customHeight="false" outlineLevel="0" collapsed="false">
      <c r="A16" s="692" t="n">
        <f aca="false">E16*$E$4+F16*$F$4+K16*$K$4</f>
        <v>9.2133333332</v>
      </c>
      <c r="B16" s="693" t="n">
        <f aca="false">G16*$G$4+H16*$H$4+K16*$K$4</f>
        <v>9.5333333332</v>
      </c>
      <c r="C16" s="694" t="n">
        <f aca="false">I16*$I$4+J16*$J$4+K16*$K$4</f>
        <v>9.7333333332</v>
      </c>
      <c r="D16" s="695" t="n">
        <f aca="false">'ALUMNAT 4t'!C116</f>
        <v>0</v>
      </c>
      <c r="E16" s="717" t="n">
        <v>9</v>
      </c>
      <c r="F16" s="700" t="n">
        <v>8.7</v>
      </c>
      <c r="G16" s="701" t="n">
        <v>9</v>
      </c>
      <c r="H16" s="701" t="n">
        <v>9.5</v>
      </c>
      <c r="I16" s="718" t="n">
        <v>9</v>
      </c>
      <c r="J16" s="702" t="n">
        <v>10</v>
      </c>
      <c r="K16" s="699" t="n">
        <f aca="false">'4t D Trim. 2 (P.D.)'!M34</f>
        <v>9.833333333</v>
      </c>
      <c r="L16" s="699"/>
    </row>
    <row r="17" customFormat="false" ht="15.75" hidden="false" customHeight="false" outlineLevel="0" collapsed="false">
      <c r="A17" s="692" t="n">
        <f aca="false">E17*$E$4+F17*$F$4+K17*$K$4</f>
        <v>9.0533333332</v>
      </c>
      <c r="B17" s="693" t="n">
        <f aca="false">G17*$G$4+H17*$H$4+K17*$K$4</f>
        <v>9.5333333332</v>
      </c>
      <c r="C17" s="694" t="n">
        <f aca="false">I17*$I$4+J17*$J$4+K17*$K$4</f>
        <v>9.5333333332</v>
      </c>
      <c r="D17" s="695" t="n">
        <f aca="false">'ALUMNAT 4t'!C117</f>
        <v>0</v>
      </c>
      <c r="E17" s="714" t="n">
        <v>9</v>
      </c>
      <c r="F17" s="696" t="n">
        <v>8.3</v>
      </c>
      <c r="G17" s="715" t="n">
        <v>9</v>
      </c>
      <c r="H17" s="715" t="n">
        <v>9.5</v>
      </c>
      <c r="I17" s="716" t="n">
        <v>9</v>
      </c>
      <c r="J17" s="709" t="n">
        <v>9.5</v>
      </c>
      <c r="K17" s="699" t="n">
        <f aca="false">'4t D Trim. 2 (P.D.)'!N34</f>
        <v>9.833333333</v>
      </c>
      <c r="L17" s="699"/>
    </row>
    <row r="18" customFormat="false" ht="15.75" hidden="false" customHeight="false" outlineLevel="0" collapsed="false">
      <c r="A18" s="692" t="n">
        <f aca="false">E18*$E$4+F18*$F$4+K18*$K$4</f>
        <v>3.2666666668</v>
      </c>
      <c r="B18" s="693" t="n">
        <f aca="false">G18*$G$4+H18*$H$4+K18*$K$4</f>
        <v>3.0666666668</v>
      </c>
      <c r="C18" s="694" t="n">
        <f aca="false">I18*$I$4+J18*$J$4+K18*$K$4</f>
        <v>3.8666666668</v>
      </c>
      <c r="D18" s="695" t="n">
        <f aca="false">'ALUMNAT 4t'!C118</f>
        <v>0</v>
      </c>
      <c r="E18" s="717" t="n">
        <v>4</v>
      </c>
      <c r="F18" s="700" t="n">
        <v>3</v>
      </c>
      <c r="G18" s="701" t="n">
        <v>3</v>
      </c>
      <c r="H18" s="701" t="n">
        <v>3</v>
      </c>
      <c r="I18" s="718" t="n">
        <v>3</v>
      </c>
      <c r="J18" s="702" t="n">
        <v>5</v>
      </c>
      <c r="K18" s="699" t="n">
        <f aca="false">'4t D Trim. 2 (P.D.)'!O34</f>
        <v>3.166666667</v>
      </c>
      <c r="L18" s="699"/>
    </row>
    <row r="19" customFormat="false" ht="15.75" hidden="false" customHeight="false" outlineLevel="0" collapsed="false">
      <c r="A19" s="692" t="n">
        <f aca="false">E19*$E$4+F19*$F$4+K19*$K$4</f>
        <v>5.4666666668</v>
      </c>
      <c r="B19" s="693" t="n">
        <f aca="false">G19*$G$4+H19*$H$4+K19*$K$4</f>
        <v>7.4666666668</v>
      </c>
      <c r="C19" s="694" t="n">
        <f aca="false">I19*$I$4+J19*$J$4+K19*$K$4</f>
        <v>7.0666666668</v>
      </c>
      <c r="D19" s="695" t="n">
        <f aca="false">'ALUMNAT 4t'!C119</f>
        <v>0</v>
      </c>
      <c r="E19" s="714" t="n">
        <v>5</v>
      </c>
      <c r="F19" s="696" t="n">
        <v>3</v>
      </c>
      <c r="G19" s="715" t="n">
        <v>7</v>
      </c>
      <c r="H19" s="715" t="n">
        <v>7</v>
      </c>
      <c r="I19" s="716" t="n">
        <v>6</v>
      </c>
      <c r="J19" s="709" t="n">
        <v>6.5</v>
      </c>
      <c r="K19" s="699" t="n">
        <f aca="false">'4t D Trim. 2 (P.D.)'!P34</f>
        <v>8.166666667</v>
      </c>
      <c r="L19" s="699"/>
    </row>
    <row r="20" customFormat="false" ht="15.75" hidden="false" customHeight="false" outlineLevel="0" collapsed="false">
      <c r="A20" s="692" t="n">
        <f aca="false">E20*$E$4+F20*$F$4+K20*$K$4</f>
        <v>8</v>
      </c>
      <c r="B20" s="693" t="n">
        <f aca="false">G20*$G$4+H20*$H$4+K20*$K$4</f>
        <v>8.9</v>
      </c>
      <c r="C20" s="694" t="n">
        <f aca="false">I20*$I$4+J20*$J$4+K20*$K$4</f>
        <v>7.52</v>
      </c>
      <c r="D20" s="695" t="n">
        <f aca="false">'ALUMNAT 4t'!C120</f>
        <v>0</v>
      </c>
      <c r="E20" s="717" t="n">
        <v>8</v>
      </c>
      <c r="F20" s="700" t="n">
        <v>7</v>
      </c>
      <c r="G20" s="701" t="n">
        <v>8.5</v>
      </c>
      <c r="H20" s="701" t="n">
        <v>9</v>
      </c>
      <c r="I20" s="718" t="n">
        <v>6</v>
      </c>
      <c r="J20" s="702" t="n">
        <v>6.8</v>
      </c>
      <c r="K20" s="699" t="n">
        <f aca="false">'4t D Trim. 2 (P.D.)'!Q34</f>
        <v>9</v>
      </c>
      <c r="L20" s="699"/>
    </row>
    <row r="21" customFormat="false" ht="15.75" hidden="false" customHeight="false" outlineLevel="0" collapsed="false">
      <c r="A21" s="692" t="n">
        <f aca="false">E21*$E$4+F21*$F$4+K21*$K$4</f>
        <v>3.6</v>
      </c>
      <c r="B21" s="693" t="n">
        <f aca="false">G21*$G$4+H21*$H$4+K21*$K$4</f>
        <v>4.8</v>
      </c>
      <c r="C21" s="694" t="n">
        <f aca="false">I21*$I$4+J21*$J$4+K21*$K$4</f>
        <v>4.8</v>
      </c>
      <c r="D21" s="695" t="n">
        <f aca="false">'ALUMNAT 4t'!C121</f>
        <v>0</v>
      </c>
      <c r="E21" s="714" t="n">
        <v>4</v>
      </c>
      <c r="F21" s="696" t="n">
        <v>2</v>
      </c>
      <c r="G21" s="715" t="n">
        <v>4</v>
      </c>
      <c r="H21" s="715" t="n">
        <v>5</v>
      </c>
      <c r="I21" s="716" t="n">
        <v>4</v>
      </c>
      <c r="J21" s="709" t="n">
        <v>5</v>
      </c>
      <c r="K21" s="699" t="n">
        <f aca="false">'4t D Trim. 2 (P.D.)'!R34</f>
        <v>5</v>
      </c>
      <c r="L21" s="699"/>
    </row>
    <row r="22" customFormat="false" ht="15.75" hidden="false" customHeight="false" outlineLevel="0" collapsed="false">
      <c r="A22" s="692" t="n">
        <f aca="false">E22*$E$4+F22*$F$4+K22*$K$4</f>
        <v>7.4933333332</v>
      </c>
      <c r="B22" s="693" t="n">
        <f aca="false">G22*$G$4+H22*$H$4+K22*$K$4</f>
        <v>8.7133333332</v>
      </c>
      <c r="C22" s="694" t="n">
        <f aca="false">I22*$I$4+J22*$J$4+K22*$K$4</f>
        <v>7.4533333332</v>
      </c>
      <c r="D22" s="695" t="n">
        <f aca="false">'ALUMNAT 4t'!C122</f>
        <v>0</v>
      </c>
      <c r="E22" s="717" t="n">
        <v>7</v>
      </c>
      <c r="F22" s="700" t="n">
        <v>6.9</v>
      </c>
      <c r="G22" s="701" t="n">
        <v>8.5</v>
      </c>
      <c r="H22" s="701" t="n">
        <v>9.2</v>
      </c>
      <c r="I22" s="718" t="n">
        <v>7</v>
      </c>
      <c r="J22" s="702" t="n">
        <v>6.8</v>
      </c>
      <c r="K22" s="699" t="n">
        <f aca="false">'4t D Trim. 2 (P.D.)'!S34</f>
        <v>8.333333333</v>
      </c>
      <c r="L22" s="699"/>
    </row>
    <row r="23" customFormat="false" ht="15.75" hidden="false" customHeight="false" outlineLevel="0" collapsed="false">
      <c r="A23" s="692" t="n">
        <f aca="false">E23*$E$4+F23*$F$4+K23*$K$4</f>
        <v>6.48</v>
      </c>
      <c r="B23" s="693" t="n">
        <f aca="false">G23*$G$4+H23*$H$4+K23*$K$4</f>
        <v>8.2</v>
      </c>
      <c r="C23" s="694" t="n">
        <f aca="false">I23*$I$4+J23*$J$4+K23*$K$4</f>
        <v>6.8</v>
      </c>
      <c r="D23" s="695" t="n">
        <f aca="false">'ALUMNAT 4t'!C123</f>
        <v>0</v>
      </c>
      <c r="E23" s="714" t="n">
        <v>7</v>
      </c>
      <c r="F23" s="696" t="n">
        <v>4.7</v>
      </c>
      <c r="G23" s="715" t="n">
        <v>7</v>
      </c>
      <c r="H23" s="715" t="n">
        <v>9</v>
      </c>
      <c r="I23" s="716" t="n">
        <v>6</v>
      </c>
      <c r="J23" s="709" t="n">
        <v>6</v>
      </c>
      <c r="K23" s="699" t="n">
        <f aca="false">'4t D Trim. 2 (P.D.)'!T34</f>
        <v>8</v>
      </c>
      <c r="L23" s="699"/>
    </row>
    <row r="24" customFormat="false" ht="15.75" hidden="false" customHeight="false" outlineLevel="0" collapsed="false">
      <c r="A24" s="692" t="n">
        <f aca="false">E24*$E$4+F24*$F$4+K24*$K$4</f>
        <v>4.56</v>
      </c>
      <c r="B24" s="693" t="n">
        <f aca="false">G24*$G$4+H24*$H$4+K24*$K$4</f>
        <v>3.8</v>
      </c>
      <c r="C24" s="694" t="n">
        <f aca="false">I24*$I$4+J24*$J$4+K24*$K$4</f>
        <v>5.2</v>
      </c>
      <c r="D24" s="695" t="n">
        <f aca="false">'ALUMNAT 4t'!C124</f>
        <v>0</v>
      </c>
      <c r="E24" s="717" t="n">
        <v>4</v>
      </c>
      <c r="F24" s="700" t="n">
        <v>4.4</v>
      </c>
      <c r="G24" s="701" t="n">
        <v>5</v>
      </c>
      <c r="H24" s="701" t="n">
        <v>2</v>
      </c>
      <c r="I24" s="718" t="n">
        <v>5</v>
      </c>
      <c r="J24" s="993" t="n">
        <v>5.5</v>
      </c>
      <c r="K24" s="699" t="n">
        <f aca="false">'4t D Trim. 2 (P.D.)'!U34</f>
        <v>5</v>
      </c>
      <c r="L24" s="699"/>
    </row>
    <row r="25" customFormat="false" ht="15.75" hidden="false" customHeight="false" outlineLevel="0" collapsed="false">
      <c r="A25" s="692" t="n">
        <f aca="false">E25*$E$4+F25*$F$4+K25*$K$4</f>
        <v>3.2666666668</v>
      </c>
      <c r="B25" s="693" t="n">
        <f aca="false">G25*$G$4+H25*$H$4+K25*$K$4</f>
        <v>4.0666666668</v>
      </c>
      <c r="C25" s="694" t="n">
        <f aca="false">I25*$I$4+J25*$J$4+K25*$K$4</f>
        <v>4.0666666668</v>
      </c>
      <c r="D25" s="695" t="n">
        <f aca="false">'ALUMNAT 4t'!C125</f>
        <v>0</v>
      </c>
      <c r="E25" s="714" t="n">
        <v>5</v>
      </c>
      <c r="F25" s="696" t="n">
        <v>3</v>
      </c>
      <c r="G25" s="715" t="n">
        <v>5</v>
      </c>
      <c r="H25" s="715" t="n">
        <v>5</v>
      </c>
      <c r="I25" s="716" t="n">
        <v>5</v>
      </c>
      <c r="J25" s="709" t="n">
        <v>5</v>
      </c>
      <c r="K25" s="699" t="n">
        <f aca="false">'4t D Trim. 2 (P.D.)'!V34</f>
        <v>2.666666667</v>
      </c>
      <c r="L25" s="699"/>
    </row>
    <row r="26" customFormat="false" ht="15.75" hidden="false" customHeight="false" outlineLevel="0" collapsed="false">
      <c r="A26" s="692" t="n">
        <f aca="false">E26*$E$4+F26*$F$4+K26*$K$4</f>
        <v>5.2533333332</v>
      </c>
      <c r="B26" s="693" t="n">
        <f aca="false">G26*$G$4+H26*$H$4+K26*$K$4</f>
        <v>6.3333333332</v>
      </c>
      <c r="C26" s="694" t="n">
        <f aca="false">I26*$I$4+J26*$J$4+K26*$K$4</f>
        <v>5.7333333332</v>
      </c>
      <c r="D26" s="695" t="n">
        <f aca="false">'ALUMNAT 4t'!C126</f>
        <v>0</v>
      </c>
      <c r="E26" s="717" t="n">
        <v>5</v>
      </c>
      <c r="F26" s="700" t="n">
        <v>4.8</v>
      </c>
      <c r="G26" s="701" t="n">
        <v>6</v>
      </c>
      <c r="H26" s="701" t="n">
        <v>7</v>
      </c>
      <c r="I26" s="718" t="n">
        <v>5</v>
      </c>
      <c r="J26" s="702" t="n">
        <v>6</v>
      </c>
      <c r="K26" s="699" t="n">
        <f aca="false">'4t D Trim. 2 (P.D.)'!W34</f>
        <v>5.833333333</v>
      </c>
      <c r="L26" s="699"/>
    </row>
    <row r="27" customFormat="false" ht="15.75" hidden="false" customHeight="false" outlineLevel="0" collapsed="false">
      <c r="A27" s="692" t="n">
        <f aca="false">E27*$E$4+F27*$F$4+K27*$K$4</f>
        <v>7.7066666668</v>
      </c>
      <c r="B27" s="693" t="n">
        <f aca="false">G27*$G$4+H27*$H$4+K27*$K$4</f>
        <v>8.8666666668</v>
      </c>
      <c r="C27" s="694" t="n">
        <f aca="false">I27*$I$4+J27*$J$4+K27*$K$4</f>
        <v>7.6666666668</v>
      </c>
      <c r="D27" s="695" t="n">
        <f aca="false">'ALUMNAT 4t'!C127</f>
        <v>0</v>
      </c>
      <c r="E27" s="714" t="n">
        <v>7</v>
      </c>
      <c r="F27" s="696" t="n">
        <v>6.6</v>
      </c>
      <c r="G27" s="715" t="n">
        <v>8</v>
      </c>
      <c r="H27" s="715" t="n">
        <v>9</v>
      </c>
      <c r="I27" s="716" t="n">
        <v>7</v>
      </c>
      <c r="J27" s="709" t="n">
        <v>6.5</v>
      </c>
      <c r="K27" s="699" t="n">
        <f aca="false">'4t D Trim. 2 (P.D.)'!X34</f>
        <v>9.166666667</v>
      </c>
      <c r="L27" s="699"/>
    </row>
    <row r="28" customFormat="false" ht="15.75" hidden="false" customHeight="false" outlineLevel="0" collapsed="false">
      <c r="A28" s="692" t="n">
        <f aca="false">E28*$E$4+F28*$F$4+K28*$K$4</f>
        <v>3.7333333332</v>
      </c>
      <c r="B28" s="693" t="n">
        <f aca="false">G28*$G$4+H28*$H$4+K28*$K$4</f>
        <v>4.7333333332</v>
      </c>
      <c r="C28" s="694" t="n">
        <f aca="false">I28*$I$4+J28*$J$4+K28*$K$4</f>
        <v>4.7333333332</v>
      </c>
      <c r="D28" s="695" t="n">
        <f aca="false">'ALUMNAT 4t'!C128</f>
        <v>0</v>
      </c>
      <c r="E28" s="719" t="n">
        <v>5</v>
      </c>
      <c r="F28" s="700" t="n">
        <v>2.5</v>
      </c>
      <c r="G28" s="701" t="n">
        <v>5</v>
      </c>
      <c r="H28" s="701" t="n">
        <v>5</v>
      </c>
      <c r="I28" s="718" t="n">
        <v>5</v>
      </c>
      <c r="J28" s="702" t="n">
        <v>5</v>
      </c>
      <c r="K28" s="699" t="n">
        <f aca="false">'4t D Trim. 2 (P.D.)'!Y34</f>
        <v>4.333333333</v>
      </c>
      <c r="L28" s="699"/>
    </row>
    <row r="29" customFormat="false" ht="15.75" hidden="false" customHeight="false" outlineLevel="0" collapsed="false">
      <c r="A29" s="692" t="n">
        <f aca="false">E29*$E$4+F29*$F$4+K29*$K$4</f>
        <v>5.7866666668</v>
      </c>
      <c r="B29" s="693" t="n">
        <f aca="false">G29*$G$4+H29*$H$4+K29*$K$4</f>
        <v>6.7466666668</v>
      </c>
      <c r="C29" s="694" t="n">
        <f aca="false">I29*$I$4+J29*$J$4+K29*$K$4</f>
        <v>6.4666666668</v>
      </c>
      <c r="D29" s="695" t="n">
        <f aca="false">'ALUMNAT 4t'!C129</f>
        <v>0</v>
      </c>
      <c r="E29" s="696" t="n">
        <v>6</v>
      </c>
      <c r="F29" s="696" t="n">
        <v>3.3</v>
      </c>
      <c r="G29" s="697" t="n">
        <v>6</v>
      </c>
      <c r="H29" s="697" t="n">
        <v>5.7</v>
      </c>
      <c r="I29" s="716" t="n">
        <v>6</v>
      </c>
      <c r="J29" s="709" t="n">
        <v>5</v>
      </c>
      <c r="K29" s="699" t="n">
        <f aca="false">'4t D Trim. 2 (P.D.)'!Z34</f>
        <v>8.166666667</v>
      </c>
      <c r="L29" s="699"/>
    </row>
    <row r="30" customFormat="false" ht="15.75" hidden="false" customHeight="false" outlineLevel="0" collapsed="false">
      <c r="A30" s="692" t="n">
        <f aca="false">E30*$E$4+F30*$F$4+K30*$K$4</f>
        <v>5.9866666668</v>
      </c>
      <c r="B30" s="693" t="n">
        <f aca="false">G30*$G$4+H30*$H$4+K30*$K$4</f>
        <v>6.6666666668</v>
      </c>
      <c r="C30" s="694" t="n">
        <f aca="false">I30*$I$4+J30*$J$4+K30*$K$4</f>
        <v>6.8666666668</v>
      </c>
      <c r="D30" s="695" t="n">
        <f aca="false">'ALUMNAT 4t'!C130</f>
        <v>0</v>
      </c>
      <c r="E30" s="700" t="n">
        <v>6</v>
      </c>
      <c r="F30" s="700" t="n">
        <v>5.8</v>
      </c>
      <c r="G30" s="701" t="n">
        <v>6</v>
      </c>
      <c r="H30" s="701" t="n">
        <v>7.5</v>
      </c>
      <c r="I30" s="718" t="n">
        <v>7</v>
      </c>
      <c r="J30" s="702" t="n">
        <v>7.5</v>
      </c>
      <c r="K30" s="699" t="n">
        <f aca="false">'4t D Trim. 2 (P.D.)'!AA34</f>
        <v>6.166666667</v>
      </c>
      <c r="L30" s="699"/>
    </row>
    <row r="31" customFormat="false" ht="15.75" hidden="false" customHeight="false" outlineLevel="0" collapsed="false">
      <c r="A31" s="692" t="n">
        <f aca="false">E31*$E$4+F31*$F$4+K31*$K$4</f>
        <v>4.8</v>
      </c>
      <c r="B31" s="693" t="n">
        <f aca="false">G31*$G$4+H31*$H$4+K31*$K$4</f>
        <v>5.4</v>
      </c>
      <c r="C31" s="694" t="n">
        <f aca="false">I31*$I$4+J31*$J$4+K31*$K$4</f>
        <v>5</v>
      </c>
      <c r="D31" s="695" t="n">
        <f aca="false">'ALUMNAT 4t'!C131</f>
        <v>0</v>
      </c>
      <c r="E31" s="696" t="n">
        <v>6</v>
      </c>
      <c r="F31" s="696" t="n">
        <v>4</v>
      </c>
      <c r="G31" s="697" t="n">
        <v>5</v>
      </c>
      <c r="H31" s="697" t="n">
        <v>6</v>
      </c>
      <c r="I31" s="698" t="n">
        <v>5</v>
      </c>
      <c r="J31" s="698" t="n">
        <v>5</v>
      </c>
      <c r="K31" s="699" t="n">
        <f aca="false">'4t D Trim. 2 (P.D.)'!AB34</f>
        <v>5</v>
      </c>
      <c r="L31" s="699"/>
    </row>
    <row r="32" customFormat="false" ht="15.75" hidden="false" customHeight="false" outlineLevel="0" collapsed="false">
      <c r="A32" s="692" t="n">
        <f aca="false">E32*$E$4+F32*$F$4+K32*$K$4</f>
        <v>6.24</v>
      </c>
      <c r="B32" s="693" t="n">
        <f aca="false">G32*$G$4+H32*$H$4+K32*$K$4</f>
        <v>6.6</v>
      </c>
      <c r="C32" s="694" t="n">
        <f aca="false">I32*$I$4+J32*$J$4+K32*$K$4</f>
        <v>6</v>
      </c>
      <c r="D32" s="695" t="n">
        <f aca="false">'ALUMNAT 4t'!C132</f>
        <v>0</v>
      </c>
      <c r="E32" s="696" t="n">
        <v>6</v>
      </c>
      <c r="F32" s="696" t="n">
        <v>5.6</v>
      </c>
      <c r="G32" s="697" t="n">
        <v>6</v>
      </c>
      <c r="H32" s="697" t="n">
        <v>6.5</v>
      </c>
      <c r="I32" s="698" t="n">
        <v>6</v>
      </c>
      <c r="J32" s="698" t="n">
        <v>5</v>
      </c>
      <c r="K32" s="699" t="n">
        <f aca="false">'4t D Trim. 2 (P.D.)'!AC34</f>
        <v>7</v>
      </c>
      <c r="L32" s="699"/>
      <c r="M32" s="704"/>
      <c r="N32" s="704"/>
      <c r="O32" s="704"/>
      <c r="P32" s="704"/>
      <c r="Q32" s="704"/>
      <c r="R32" s="704"/>
      <c r="S32" s="704"/>
      <c r="T32" s="704"/>
      <c r="U32" s="704"/>
      <c r="V32" s="704"/>
      <c r="W32" s="704"/>
      <c r="X32" s="704"/>
      <c r="Y32" s="704"/>
    </row>
    <row r="33" customFormat="false" ht="15.75" hidden="false" customHeight="false" outlineLevel="0" collapsed="false">
      <c r="A33" s="692" t="n">
        <f aca="false">E33*$E$4+F33*$F$4+K33*$K$4</f>
        <v>7.72</v>
      </c>
      <c r="B33" s="693" t="n">
        <f aca="false">G33*$G$4+H33*$H$4+K33*$K$4</f>
        <v>8.8</v>
      </c>
      <c r="C33" s="694" t="n">
        <f aca="false">I33*$I$4+J33*$J$4+K33*$K$4</f>
        <v>7.6</v>
      </c>
      <c r="D33" s="695" t="n">
        <f aca="false">'ALUMNAT 4t'!C133</f>
        <v>0</v>
      </c>
      <c r="E33" s="696" t="n">
        <v>9</v>
      </c>
      <c r="F33" s="696" t="n">
        <v>6.3</v>
      </c>
      <c r="G33" s="697" t="n">
        <v>9</v>
      </c>
      <c r="H33" s="697" t="n">
        <v>9</v>
      </c>
      <c r="I33" s="698" t="n">
        <v>8</v>
      </c>
      <c r="J33" s="698" t="n">
        <v>6.5</v>
      </c>
      <c r="K33" s="699" t="n">
        <f aca="false">'4t D Trim. 2 (P.D.)'!AD34</f>
        <v>8.5</v>
      </c>
      <c r="L33" s="699"/>
    </row>
    <row r="34" customFormat="false" ht="15.75" hidden="false" customHeight="false" outlineLevel="0" collapsed="false">
      <c r="A34" s="692" t="n">
        <f aca="false">E34*$E$4+F34*$F$4+K34*$K$4</f>
        <v>3.76</v>
      </c>
      <c r="B34" s="693" t="n">
        <f aca="false">G34*$G$4+H34*$H$4+K34*$K$4</f>
        <v>4</v>
      </c>
      <c r="C34" s="694" t="n">
        <f aca="false">I34*$I$4+J34*$J$4+K34*$K$4</f>
        <v>4.8</v>
      </c>
      <c r="D34" s="695" t="n">
        <f aca="false">'ALUMNAT 4t'!C134</f>
        <v>0</v>
      </c>
      <c r="E34" s="700" t="n">
        <v>4</v>
      </c>
      <c r="F34" s="700" t="n">
        <v>2.4</v>
      </c>
      <c r="G34" s="701" t="n">
        <v>4</v>
      </c>
      <c r="H34" s="701" t="n">
        <v>3</v>
      </c>
      <c r="I34" s="702" t="n">
        <v>4</v>
      </c>
      <c r="J34" s="702" t="n">
        <v>5</v>
      </c>
      <c r="K34" s="699" t="n">
        <f aca="false">'4t D Trim. 2 (P.D.)'!AE34</f>
        <v>5</v>
      </c>
      <c r="L34" s="699"/>
    </row>
    <row r="35" customFormat="false" ht="15.75" hidden="true" customHeight="false" outlineLevel="0" collapsed="false">
      <c r="A35" s="692" t="e">
        <f aca="false">E35*$E$4+F35*$F$4+K35*$K$4</f>
        <v>#DIV/0!</v>
      </c>
      <c r="B35" s="693" t="e">
        <f aca="false">G35*$G$4+H35*$H$4+K35*$K$4</f>
        <v>#DIV/0!</v>
      </c>
      <c r="C35" s="694" t="e">
        <f aca="false">I35*$I$4+J35*$J$4+K35*$K$4</f>
        <v>#DIV/0!</v>
      </c>
      <c r="D35" s="695" t="n">
        <f aca="false">'ALUMNAT 4t'!C135</f>
        <v>0</v>
      </c>
      <c r="E35" s="696"/>
      <c r="F35" s="696"/>
      <c r="G35" s="697"/>
      <c r="H35" s="697"/>
      <c r="I35" s="698"/>
      <c r="J35" s="698"/>
      <c r="K35" s="699" t="e">
        <f aca="false">'4t D Trim. 2 (P.D.)'!AF34</f>
        <v>#DIV/0!</v>
      </c>
      <c r="L35" s="699"/>
    </row>
  </sheetData>
  <mergeCells count="46">
    <mergeCell ref="A1:D1"/>
    <mergeCell ref="E1:L1"/>
    <mergeCell ref="A2:D2"/>
    <mergeCell ref="E2:J2"/>
    <mergeCell ref="K2:L2"/>
    <mergeCell ref="A3:C3"/>
    <mergeCell ref="K3:L3"/>
    <mergeCell ref="A4:A5"/>
    <mergeCell ref="B4:B5"/>
    <mergeCell ref="C4:C5"/>
    <mergeCell ref="D4:D5"/>
    <mergeCell ref="K4:L4"/>
    <mergeCell ref="E5:F5"/>
    <mergeCell ref="G5:H5"/>
    <mergeCell ref="I5:J5"/>
    <mergeCell ref="K5:L5"/>
    <mergeCell ref="A6:C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</mergeCells>
  <conditionalFormatting sqref="K7:L35">
    <cfRule type="cellIs" priority="2" operator="greaterThan" aboveAverage="0" equalAverage="0" bottom="0" percent="0" rank="0" text="" dxfId="0">
      <formula>10</formula>
    </cfRule>
  </conditionalFormatting>
  <conditionalFormatting sqref="E7:J35">
    <cfRule type="cellIs" priority="3" operator="greaterThan" aboveAverage="0" equalAverage="0" bottom="0" percent="0" rank="0" text="" dxfId="0">
      <formula>10</formula>
    </cfRule>
  </conditionalFormatting>
  <conditionalFormatting sqref="A7:C35">
    <cfRule type="cellIs" priority="4" operator="lessThan" aboveAverage="0" equalAverage="0" bottom="0" percent="0" rank="0" text="" dxfId="1">
      <formula>5</formula>
    </cfRule>
  </conditionalFormatting>
  <conditionalFormatting sqref="A7:C35">
    <cfRule type="cellIs" priority="5" operator="greaterThanOrEqual" aboveAverage="0" equalAverage="0" bottom="0" percent="0" rank="0" text="" dxfId="2">
      <formula>9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R2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D4" activeCellId="0" sqref="D4"/>
    </sheetView>
  </sheetViews>
  <sheetFormatPr defaultRowHeight="15.75" outlineLevelRow="0" outlineLevelCol="0"/>
  <cols>
    <col collapsed="false" customWidth="true" hidden="false" outlineLevel="0" max="1" min="1" style="0" width="15.42"/>
    <col collapsed="false" customWidth="true" hidden="false" outlineLevel="0" max="2" min="2" style="0" width="32.14"/>
    <col collapsed="false" customWidth="true" hidden="false" outlineLevel="0" max="3" min="3" style="0" width="7"/>
    <col collapsed="false" customWidth="true" hidden="false" outlineLevel="0" max="4" min="4" style="0" width="15.14"/>
    <col collapsed="false" customWidth="true" hidden="false" outlineLevel="0" max="5" min="5" style="0" width="22.14"/>
    <col collapsed="false" customWidth="true" hidden="false" outlineLevel="0" max="7" min="6" style="0" width="18.43"/>
    <col collapsed="false" customWidth="true" hidden="false" outlineLevel="0" max="8" min="8" style="0" width="14.43"/>
    <col collapsed="false" customWidth="true" hidden="false" outlineLevel="0" max="9" min="9" style="0" width="17.43"/>
    <col collapsed="false" customWidth="true" hidden="false" outlineLevel="0" max="10" min="10" style="0" width="16.14"/>
    <col collapsed="false" customWidth="true" hidden="false" outlineLevel="0" max="11" min="11" style="0" width="13.14"/>
    <col collapsed="false" customWidth="true" hidden="false" outlineLevel="0" max="12" min="12" style="0" width="17"/>
    <col collapsed="false" customWidth="true" hidden="false" outlineLevel="0" max="13" min="13" style="0" width="15.14"/>
    <col collapsed="false" customWidth="true" hidden="false" outlineLevel="0" max="15" min="14" style="0" width="13.29"/>
    <col collapsed="false" customWidth="true" hidden="false" outlineLevel="0" max="16" min="16" style="0" width="13.14"/>
    <col collapsed="false" customWidth="true" hidden="false" outlineLevel="0" max="1025" min="17" style="0" width="14.43"/>
  </cols>
  <sheetData>
    <row r="1" customFormat="false" ht="15.75" hidden="false" customHeight="true" outlineLevel="0" collapsed="false">
      <c r="A1" s="527" t="s">
        <v>360</v>
      </c>
      <c r="B1" s="527"/>
      <c r="C1" s="527"/>
      <c r="D1" s="556" t="s">
        <v>580</v>
      </c>
      <c r="E1" s="556" t="s">
        <v>581</v>
      </c>
      <c r="F1" s="556" t="s">
        <v>582</v>
      </c>
      <c r="G1" s="556" t="s">
        <v>583</v>
      </c>
      <c r="H1" s="556" t="s">
        <v>584</v>
      </c>
      <c r="I1" s="556" t="s">
        <v>585</v>
      </c>
      <c r="J1" s="994"/>
      <c r="K1" s="556" t="s">
        <v>586</v>
      </c>
      <c r="L1" s="556" t="s">
        <v>580</v>
      </c>
      <c r="M1" s="556" t="s">
        <v>587</v>
      </c>
      <c r="N1" s="556" t="s">
        <v>588</v>
      </c>
      <c r="O1" s="556" t="s">
        <v>589</v>
      </c>
      <c r="P1" s="556" t="s">
        <v>590</v>
      </c>
      <c r="Q1" s="556" t="s">
        <v>591</v>
      </c>
      <c r="R1" s="556" t="s">
        <v>588</v>
      </c>
    </row>
    <row r="2" customFormat="false" ht="15.75" hidden="false" customHeight="true" outlineLevel="0" collapsed="false">
      <c r="A2" s="529" t="s">
        <v>315</v>
      </c>
      <c r="B2" s="557" t="s">
        <v>345</v>
      </c>
      <c r="C2" s="557"/>
      <c r="D2" s="556"/>
      <c r="E2" s="556"/>
      <c r="F2" s="556"/>
      <c r="G2" s="556"/>
      <c r="H2" s="556"/>
      <c r="I2" s="556"/>
      <c r="J2" s="994"/>
      <c r="K2" s="556"/>
      <c r="L2" s="556"/>
      <c r="M2" s="556"/>
      <c r="N2" s="556"/>
      <c r="O2" s="556"/>
      <c r="P2" s="556"/>
      <c r="Q2" s="556"/>
      <c r="R2" s="556"/>
    </row>
    <row r="3" customFormat="false" ht="15.75" hidden="false" customHeight="false" outlineLevel="0" collapsed="false">
      <c r="A3" s="529"/>
      <c r="B3" s="558" t="s">
        <v>320</v>
      </c>
      <c r="C3" s="558"/>
      <c r="D3" s="559" t="s">
        <v>592</v>
      </c>
      <c r="E3" s="559" t="s">
        <v>593</v>
      </c>
      <c r="F3" s="559" t="s">
        <v>594</v>
      </c>
      <c r="G3" s="559" t="s">
        <v>595</v>
      </c>
      <c r="H3" s="559" t="s">
        <v>596</v>
      </c>
      <c r="I3" s="559" t="s">
        <v>597</v>
      </c>
      <c r="J3" s="559" t="s">
        <v>598</v>
      </c>
      <c r="K3" s="559" t="s">
        <v>599</v>
      </c>
      <c r="L3" s="559" t="s">
        <v>600</v>
      </c>
      <c r="M3" s="559" t="s">
        <v>601</v>
      </c>
      <c r="N3" s="559" t="s">
        <v>602</v>
      </c>
      <c r="O3" s="559" t="s">
        <v>603</v>
      </c>
      <c r="P3" s="559" t="s">
        <v>604</v>
      </c>
      <c r="Q3" s="559" t="s">
        <v>605</v>
      </c>
      <c r="R3" s="559" t="s">
        <v>606</v>
      </c>
    </row>
    <row r="4" customFormat="false" ht="15.75" hidden="false" customHeight="true" outlineLevel="0" collapsed="false">
      <c r="A4" s="560" t="s">
        <v>393</v>
      </c>
      <c r="B4" s="561" t="s">
        <v>394</v>
      </c>
      <c r="C4" s="562" t="s">
        <v>395</v>
      </c>
      <c r="D4" s="536" t="n">
        <v>0</v>
      </c>
      <c r="E4" s="536" t="n">
        <v>8</v>
      </c>
      <c r="F4" s="536" t="n">
        <v>6</v>
      </c>
      <c r="G4" s="536" t="n">
        <v>10</v>
      </c>
      <c r="H4" s="536" t="n">
        <v>8</v>
      </c>
      <c r="I4" s="536" t="n">
        <v>10</v>
      </c>
      <c r="J4" s="536" t="n">
        <v>5</v>
      </c>
      <c r="K4" s="536" t="n">
        <v>0</v>
      </c>
      <c r="L4" s="536" t="n">
        <v>6</v>
      </c>
      <c r="M4" s="536" t="n">
        <v>7</v>
      </c>
      <c r="N4" s="536" t="n">
        <v>0</v>
      </c>
      <c r="O4" s="536" t="n">
        <v>4</v>
      </c>
      <c r="P4" s="536"/>
      <c r="Q4" s="536" t="n">
        <v>9</v>
      </c>
      <c r="R4" s="536" t="n">
        <v>5</v>
      </c>
    </row>
    <row r="5" customFormat="false" ht="15.75" hidden="false" customHeight="false" outlineLevel="0" collapsed="false">
      <c r="A5" s="560"/>
      <c r="B5" s="561"/>
      <c r="C5" s="563" t="s">
        <v>396</v>
      </c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</row>
    <row r="6" customFormat="false" ht="15.75" hidden="false" customHeight="false" outlineLevel="0" collapsed="false">
      <c r="A6" s="560"/>
      <c r="B6" s="561"/>
      <c r="C6" s="564" t="s">
        <v>397</v>
      </c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</row>
    <row r="7" customFormat="false" ht="15.75" hidden="false" customHeight="false" outlineLevel="0" collapsed="false">
      <c r="A7" s="560"/>
      <c r="B7" s="561"/>
      <c r="C7" s="563" t="s">
        <v>398</v>
      </c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</row>
    <row r="8" customFormat="false" ht="15.75" hidden="false" customHeight="true" outlineLevel="0" collapsed="false">
      <c r="A8" s="565" t="s">
        <v>399</v>
      </c>
      <c r="B8" s="566" t="s">
        <v>400</v>
      </c>
      <c r="C8" s="567" t="s">
        <v>395</v>
      </c>
      <c r="D8" s="568" t="n">
        <v>0</v>
      </c>
      <c r="E8" s="568" t="n">
        <v>8</v>
      </c>
      <c r="F8" s="568" t="n">
        <v>6</v>
      </c>
      <c r="G8" s="568" t="n">
        <v>10</v>
      </c>
      <c r="H8" s="568" t="n">
        <v>9</v>
      </c>
      <c r="I8" s="568" t="n">
        <v>8</v>
      </c>
      <c r="J8" s="568" t="n">
        <v>3</v>
      </c>
      <c r="K8" s="568" t="n">
        <v>0</v>
      </c>
      <c r="L8" s="568" t="n">
        <v>7</v>
      </c>
      <c r="M8" s="568" t="n">
        <v>9</v>
      </c>
      <c r="N8" s="568" t="n">
        <v>0</v>
      </c>
      <c r="O8" s="568" t="n">
        <v>4</v>
      </c>
      <c r="P8" s="568"/>
      <c r="Q8" s="568" t="n">
        <v>9</v>
      </c>
      <c r="R8" s="568" t="n">
        <v>6</v>
      </c>
    </row>
    <row r="9" customFormat="false" ht="15.75" hidden="false" customHeight="false" outlineLevel="0" collapsed="false">
      <c r="A9" s="565"/>
      <c r="B9" s="565"/>
      <c r="C9" s="569" t="s">
        <v>396</v>
      </c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8"/>
    </row>
    <row r="10" customFormat="false" ht="15.75" hidden="false" customHeight="false" outlineLevel="0" collapsed="false">
      <c r="A10" s="565"/>
      <c r="B10" s="565"/>
      <c r="C10" s="570" t="s">
        <v>397</v>
      </c>
      <c r="D10" s="568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568"/>
      <c r="R10" s="568"/>
    </row>
    <row r="11" customFormat="false" ht="15.75" hidden="false" customHeight="true" outlineLevel="0" collapsed="false">
      <c r="A11" s="565"/>
      <c r="B11" s="565"/>
      <c r="C11" s="569" t="s">
        <v>398</v>
      </c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</row>
    <row r="12" customFormat="false" ht="15.75" hidden="false" customHeight="false" outlineLevel="0" collapsed="false">
      <c r="A12" s="565"/>
      <c r="B12" s="565"/>
      <c r="C12" s="569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</row>
    <row r="13" customFormat="false" ht="15.75" hidden="false" customHeight="true" outlineLevel="0" collapsed="false">
      <c r="A13" s="571" t="s">
        <v>401</v>
      </c>
      <c r="B13" s="572" t="s">
        <v>402</v>
      </c>
      <c r="C13" s="562" t="s">
        <v>395</v>
      </c>
      <c r="D13" s="573" t="n">
        <v>0</v>
      </c>
      <c r="E13" s="573" t="n">
        <v>9</v>
      </c>
      <c r="F13" s="573" t="n">
        <v>7</v>
      </c>
      <c r="G13" s="573" t="n">
        <v>10</v>
      </c>
      <c r="H13" s="573" t="n">
        <v>8</v>
      </c>
      <c r="I13" s="573" t="n">
        <v>10</v>
      </c>
      <c r="J13" s="573" t="n">
        <v>5</v>
      </c>
      <c r="K13" s="573" t="n">
        <v>0</v>
      </c>
      <c r="L13" s="573" t="n">
        <v>7</v>
      </c>
      <c r="M13" s="573" t="n">
        <v>5</v>
      </c>
      <c r="N13" s="573" t="n">
        <v>0</v>
      </c>
      <c r="O13" s="573" t="n">
        <v>4</v>
      </c>
      <c r="P13" s="573"/>
      <c r="Q13" s="573" t="n">
        <v>7</v>
      </c>
      <c r="R13" s="573" t="n">
        <v>5</v>
      </c>
    </row>
    <row r="14" customFormat="false" ht="15.75" hidden="false" customHeight="false" outlineLevel="0" collapsed="false">
      <c r="A14" s="571"/>
      <c r="B14" s="574" t="s">
        <v>403</v>
      </c>
      <c r="C14" s="563" t="s">
        <v>396</v>
      </c>
      <c r="D14" s="568" t="n">
        <v>0</v>
      </c>
      <c r="E14" s="568" t="n">
        <v>9</v>
      </c>
      <c r="F14" s="568" t="n">
        <v>7</v>
      </c>
      <c r="G14" s="568" t="n">
        <v>10</v>
      </c>
      <c r="H14" s="568" t="n">
        <v>8</v>
      </c>
      <c r="I14" s="568" t="n">
        <v>10</v>
      </c>
      <c r="J14" s="568" t="n">
        <v>5</v>
      </c>
      <c r="K14" s="568" t="n">
        <v>0</v>
      </c>
      <c r="L14" s="568" t="n">
        <v>6</v>
      </c>
      <c r="M14" s="568" t="n">
        <v>9</v>
      </c>
      <c r="N14" s="568" t="n">
        <v>0</v>
      </c>
      <c r="O14" s="568" t="n">
        <v>3</v>
      </c>
      <c r="P14" s="568"/>
      <c r="Q14" s="568" t="n">
        <v>9</v>
      </c>
      <c r="R14" s="568" t="n">
        <v>5</v>
      </c>
    </row>
    <row r="15" customFormat="false" ht="15.75" hidden="false" customHeight="false" outlineLevel="0" collapsed="false">
      <c r="A15" s="571"/>
      <c r="B15" s="575" t="s">
        <v>404</v>
      </c>
      <c r="C15" s="576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</row>
    <row r="16" customFormat="false" ht="15.75" hidden="false" customHeight="false" outlineLevel="0" collapsed="false">
      <c r="A16" s="571"/>
      <c r="B16" s="577" t="s">
        <v>405</v>
      </c>
      <c r="C16" s="576" t="s">
        <v>397</v>
      </c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</row>
    <row r="17" customFormat="false" ht="15.75" hidden="false" customHeight="false" outlineLevel="0" collapsed="false">
      <c r="A17" s="571"/>
      <c r="B17" s="572" t="s">
        <v>406</v>
      </c>
      <c r="C17" s="563" t="s">
        <v>398</v>
      </c>
      <c r="D17" s="573" t="n">
        <v>0</v>
      </c>
      <c r="E17" s="573" t="n">
        <v>9</v>
      </c>
      <c r="F17" s="573" t="n">
        <v>7</v>
      </c>
      <c r="G17" s="573" t="n">
        <v>10</v>
      </c>
      <c r="H17" s="573" t="n">
        <v>8</v>
      </c>
      <c r="I17" s="573" t="n">
        <v>10</v>
      </c>
      <c r="J17" s="573" t="n">
        <v>3</v>
      </c>
      <c r="K17" s="573" t="n">
        <v>0</v>
      </c>
      <c r="L17" s="573" t="n">
        <v>4</v>
      </c>
      <c r="M17" s="573" t="n">
        <v>4</v>
      </c>
      <c r="N17" s="573" t="n">
        <v>0</v>
      </c>
      <c r="O17" s="573" t="n">
        <v>4</v>
      </c>
      <c r="P17" s="573"/>
      <c r="Q17" s="573" t="n">
        <v>7</v>
      </c>
      <c r="R17" s="573" t="n">
        <v>5</v>
      </c>
    </row>
    <row r="18" customFormat="false" ht="15.75" hidden="false" customHeight="false" outlineLevel="0" collapsed="false">
      <c r="A18" s="578" t="s">
        <v>407</v>
      </c>
      <c r="B18" s="578"/>
      <c r="C18" s="995"/>
      <c r="D18" s="580" t="n">
        <f aca="false">AVERAGE(D4:D17)-D19</f>
        <v>0</v>
      </c>
      <c r="E18" s="580" t="n">
        <f aca="false">AVERAGE(E4:E17)-E19</f>
        <v>8.6</v>
      </c>
      <c r="F18" s="580" t="n">
        <f aca="false">AVERAGE(F4:F17)-F19</f>
        <v>6.6</v>
      </c>
      <c r="G18" s="580" t="n">
        <f aca="false">AVERAGE(G4:G17)-G19</f>
        <v>10</v>
      </c>
      <c r="H18" s="580" t="n">
        <f aca="false">AVERAGE(H4:H17)-H19</f>
        <v>8.2</v>
      </c>
      <c r="I18" s="580" t="n">
        <f aca="false">AVERAGE(I4:I17)-I19</f>
        <v>9.6</v>
      </c>
      <c r="J18" s="580" t="n">
        <f aca="false">AVERAGE(J4:J17)-J19</f>
        <v>4.2</v>
      </c>
      <c r="K18" s="580" t="n">
        <f aca="false">AVERAGE(K4:K17)-K19</f>
        <v>0</v>
      </c>
      <c r="L18" s="580" t="n">
        <f aca="false">AVERAGE(L4:L17)-L19</f>
        <v>6</v>
      </c>
      <c r="M18" s="580" t="n">
        <f aca="false">AVERAGE(M4:M17)-M19</f>
        <v>6.8</v>
      </c>
      <c r="N18" s="580" t="n">
        <f aca="false">AVERAGE(N4:N17)-N19</f>
        <v>0</v>
      </c>
      <c r="O18" s="580" t="n">
        <f aca="false">AVERAGE(O4:O17)-O19</f>
        <v>3.8</v>
      </c>
      <c r="P18" s="580" t="e">
        <f aca="false">AVERAGE(P4:P17)-P19</f>
        <v>#DIV/0!</v>
      </c>
      <c r="Q18" s="580" t="n">
        <f aca="false">AVERAGE(Q4:Q17)-Q19</f>
        <v>8.2</v>
      </c>
      <c r="R18" s="580" t="n">
        <f aca="false">AVERAGE(R4:R17)-R19</f>
        <v>5.2</v>
      </c>
    </row>
    <row r="19" customFormat="false" ht="15.75" hidden="false" customHeight="false" outlineLevel="0" collapsed="false">
      <c r="A19" s="996" t="s">
        <v>408</v>
      </c>
      <c r="B19" s="996"/>
      <c r="C19" s="582" t="s">
        <v>409</v>
      </c>
      <c r="D19" s="583"/>
      <c r="E19" s="583"/>
      <c r="F19" s="583"/>
      <c r="G19" s="583"/>
      <c r="H19" s="583"/>
      <c r="I19" s="583"/>
      <c r="J19" s="583"/>
      <c r="K19" s="583"/>
      <c r="L19" s="583"/>
      <c r="M19" s="583"/>
      <c r="N19" s="583"/>
      <c r="O19" s="583"/>
      <c r="P19" s="583"/>
      <c r="Q19" s="583"/>
      <c r="R19" s="583"/>
    </row>
    <row r="20" customFormat="false" ht="15.75" hidden="false" customHeight="false" outlineLevel="0" collapsed="false">
      <c r="A20" s="584"/>
      <c r="B20" s="584"/>
    </row>
    <row r="21" customFormat="false" ht="15.75" hidden="false" customHeight="false" outlineLevel="0" collapsed="false">
      <c r="A21" s="585"/>
      <c r="B21" s="585"/>
    </row>
    <row r="22" customFormat="false" ht="15.75" hidden="false" customHeight="false" outlineLevel="0" collapsed="false">
      <c r="A22" s="586"/>
      <c r="B22" s="587"/>
    </row>
  </sheetData>
  <mergeCells count="72">
    <mergeCell ref="A1:C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A2:A3"/>
    <mergeCell ref="B2:C2"/>
    <mergeCell ref="B3:C3"/>
    <mergeCell ref="A4:A7"/>
    <mergeCell ref="B4:B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A8:A12"/>
    <mergeCell ref="B8:B12"/>
    <mergeCell ref="D8:D12"/>
    <mergeCell ref="E8:E12"/>
    <mergeCell ref="F8:F12"/>
    <mergeCell ref="G8:G12"/>
    <mergeCell ref="H8:H12"/>
    <mergeCell ref="I8:I12"/>
    <mergeCell ref="J8:J12"/>
    <mergeCell ref="K8:K12"/>
    <mergeCell ref="L8:L12"/>
    <mergeCell ref="M8:M12"/>
    <mergeCell ref="N8:N12"/>
    <mergeCell ref="O8:O12"/>
    <mergeCell ref="P8:P12"/>
    <mergeCell ref="Q8:Q12"/>
    <mergeCell ref="R8:R12"/>
    <mergeCell ref="C11:C12"/>
    <mergeCell ref="A13:A17"/>
    <mergeCell ref="D14:D16"/>
    <mergeCell ref="E14:E16"/>
    <mergeCell ref="F14:F16"/>
    <mergeCell ref="G14:G16"/>
    <mergeCell ref="H14:H16"/>
    <mergeCell ref="I14:I16"/>
    <mergeCell ref="J14:J16"/>
    <mergeCell ref="K14:K16"/>
    <mergeCell ref="L14:L16"/>
    <mergeCell ref="M14:M16"/>
    <mergeCell ref="N14:N16"/>
    <mergeCell ref="O14:O16"/>
    <mergeCell ref="P14:P16"/>
    <mergeCell ref="Q14:Q16"/>
    <mergeCell ref="R14:R16"/>
    <mergeCell ref="A18:B18"/>
    <mergeCell ref="A19:B19"/>
  </mergeCells>
  <conditionalFormatting sqref="D4:R17">
    <cfRule type="cellIs" priority="2" operator="greaterThan" aboveAverage="0" equalAverage="0" bottom="0" percent="0" rank="0" text="" dxfId="0">
      <formula>10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tabColor rgb="FFFFE599"/>
    <pageSetUpPr fitToPage="false"/>
  </sheetPr>
  <dimension ref="A1:R2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D4" activeCellId="0" sqref="D4"/>
    </sheetView>
  </sheetViews>
  <sheetFormatPr defaultRowHeight="15.75" outlineLevelRow="0" outlineLevelCol="0"/>
  <cols>
    <col collapsed="false" customWidth="true" hidden="false" outlineLevel="0" max="1" min="1" style="0" width="20.86"/>
    <col collapsed="false" customWidth="true" hidden="false" outlineLevel="0" max="2" min="2" style="0" width="42.86"/>
    <col collapsed="false" customWidth="true" hidden="false" outlineLevel="0" max="3" min="3" style="0" width="7.42"/>
    <col collapsed="false" customWidth="true" hidden="false" outlineLevel="0" max="4" min="4" style="0" width="15.87"/>
    <col collapsed="false" customWidth="true" hidden="false" outlineLevel="0" max="5" min="5" style="0" width="23.01"/>
    <col collapsed="false" customWidth="true" hidden="false" outlineLevel="0" max="7" min="6" style="0" width="18.43"/>
    <col collapsed="false" customWidth="true" hidden="false" outlineLevel="0" max="8" min="8" style="0" width="13.29"/>
    <col collapsed="false" customWidth="true" hidden="false" outlineLevel="0" max="9" min="9" style="0" width="17.13"/>
    <col collapsed="false" customWidth="true" hidden="false" outlineLevel="0" max="10" min="10" style="0" width="18"/>
    <col collapsed="false" customWidth="true" hidden="false" outlineLevel="0" max="11" min="11" style="0" width="13.01"/>
    <col collapsed="false" customWidth="true" hidden="false" outlineLevel="0" max="12" min="12" style="0" width="17.29"/>
    <col collapsed="false" customWidth="true" hidden="false" outlineLevel="0" max="13" min="13" style="0" width="15.14"/>
    <col collapsed="false" customWidth="true" hidden="false" outlineLevel="0" max="14" min="14" style="0" width="14.43"/>
    <col collapsed="false" customWidth="true" hidden="false" outlineLevel="0" max="15" min="15" style="0" width="15.14"/>
    <col collapsed="false" customWidth="true" hidden="false" outlineLevel="0" max="16" min="16" style="0" width="15.29"/>
    <col collapsed="false" customWidth="true" hidden="false" outlineLevel="0" max="1025" min="17" style="0" width="14.43"/>
  </cols>
  <sheetData>
    <row r="1" customFormat="false" ht="15.75" hidden="false" customHeight="true" outlineLevel="0" collapsed="false">
      <c r="A1" s="527" t="s">
        <v>410</v>
      </c>
      <c r="B1" s="527"/>
      <c r="C1" s="527"/>
      <c r="D1" s="528" t="str">
        <f aca="false">'Mem. escrita A'!D1</f>
        <v>Transgènics</v>
      </c>
      <c r="E1" s="528" t="str">
        <f aca="false">'Mem. escrita A'!E1</f>
        <v>Seràn iguals les empreses actuals que les del futur?</v>
      </c>
      <c r="F1" s="528" t="str">
        <f aca="false">'Mem. escrita A'!F1</f>
        <v>Les lesions esportives dins del món del hàndbol</v>
      </c>
      <c r="G1" s="528" t="str">
        <f aca="false">'Mem. escrita A'!G1</f>
        <v>Per què comprem el que comprem?</v>
      </c>
      <c r="H1" s="528" t="str">
        <f aca="false">'Mem. escrita A'!H1</f>
        <v>Ús del mòbil. Addiccions</v>
      </c>
      <c r="I1" s="528" t="str">
        <f aca="false">'Mem. escrita A'!I1</f>
        <v>Canvis educatius</v>
      </c>
      <c r="J1" s="528" t="n">
        <f aca="false">'Mem. escrita A'!J1</f>
        <v>0</v>
      </c>
      <c r="K1" s="528" t="str">
        <f aca="false">'Mem. escrita A'!K1</f>
        <v>La II Guerra Mundial</v>
      </c>
      <c r="L1" s="528" t="str">
        <f aca="false">'Mem. escrita A'!L1</f>
        <v>Transgènics</v>
      </c>
      <c r="M1" s="528" t="str">
        <f aca="false">'Mem. escrita A'!M1</f>
        <v>Gemelos. Copias exactas</v>
      </c>
      <c r="N1" s="528" t="str">
        <f aca="false">'Mem. escrita A'!N1</f>
        <v>Política</v>
      </c>
      <c r="O1" s="528" t="str">
        <f aca="false">'Mem. escrita A'!O1</f>
        <v>¿Cómo afectan las emociones al cuerpo?</v>
      </c>
      <c r="P1" s="528" t="str">
        <f aca="false">'Mem. escrita A'!P1</f>
        <v>Projecte adaptat</v>
      </c>
      <c r="Q1" s="528" t="str">
        <f aca="false">'Mem. escrita A'!Q1</f>
        <v>Ribes, poble fantasma?</v>
      </c>
      <c r="R1" s="528" t="str">
        <f aca="false">'Mem. escrita A'!R1</f>
        <v>Política</v>
      </c>
    </row>
    <row r="2" customFormat="false" ht="15.75" hidden="false" customHeight="true" outlineLevel="0" collapsed="false">
      <c r="A2" s="529" t="s">
        <v>315</v>
      </c>
      <c r="B2" s="530" t="s">
        <v>345</v>
      </c>
      <c r="C2" s="530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</row>
    <row r="3" customFormat="false" ht="15.75" hidden="false" customHeight="false" outlineLevel="0" collapsed="false">
      <c r="A3" s="529"/>
      <c r="B3" s="531" t="s">
        <v>320</v>
      </c>
      <c r="C3" s="531"/>
      <c r="D3" s="532" t="str">
        <f aca="false">'Mem. escrita A'!D3</f>
        <v>Joel Albarral</v>
      </c>
      <c r="E3" s="532" t="str">
        <f aca="false">'Mem. escrita A'!E3</f>
        <v>Lars Saura, Max Soriano</v>
      </c>
      <c r="F3" s="532" t="str">
        <f aca="false">'Mem. escrita A'!F3</f>
        <v>Iván Casas, Oscar Fernández</v>
      </c>
      <c r="G3" s="532" t="str">
        <f aca="false">'Mem. escrita A'!G3</f>
        <v>Mia Ortet, Mar Adam</v>
      </c>
      <c r="H3" s="532" t="str">
        <f aca="false">'Mem. escrita A'!H3</f>
        <v>Èlia Díaz, Laia Carbonell</v>
      </c>
      <c r="I3" s="532" t="str">
        <f aca="false">'Mem. escrita A'!I3</f>
        <v>Francesc Matínez, Bernat Bredemeyer</v>
      </c>
      <c r="J3" s="532" t="str">
        <f aca="false">'Mem. escrita A'!J3</f>
        <v>Pablo Martínez, Dídac Domínguez</v>
      </c>
      <c r="K3" s="532" t="str">
        <f aca="false">'Mem. escrita A'!K3</f>
        <v>Nacho Hidalgo</v>
      </c>
      <c r="L3" s="532" t="str">
        <f aca="false">'Mem. escrita A'!L3</f>
        <v>Marc Lindner, Miquel Rodríguez</v>
      </c>
      <c r="M3" s="532" t="str">
        <f aca="false">'Mem. escrita A'!M3</f>
        <v>Marina Toribio, Lucía Aznar</v>
      </c>
      <c r="N3" s="532" t="str">
        <f aca="false">'Mem. escrita A'!N3</f>
        <v>Aleix Llorente</v>
      </c>
      <c r="O3" s="532" t="str">
        <f aca="false">'Mem. escrita A'!O3</f>
        <v>Maria Etcheverry Isabella Hertzel</v>
      </c>
      <c r="P3" s="532" t="str">
        <f aca="false">'Mem. escrita A'!P3</f>
        <v>Abril Villaret</v>
      </c>
      <c r="Q3" s="532" t="str">
        <f aca="false">'Mem. escrita A'!Q3</f>
        <v>Alejandro Martin</v>
      </c>
      <c r="R3" s="532" t="str">
        <f aca="false">'Mem. escrita A'!R3</f>
        <v>Juan Valentín</v>
      </c>
    </row>
    <row r="4" customFormat="false" ht="15.75" hidden="false" customHeight="true" outlineLevel="0" collapsed="false">
      <c r="A4" s="588" t="s">
        <v>411</v>
      </c>
      <c r="B4" s="589" t="s">
        <v>412</v>
      </c>
      <c r="C4" s="590" t="s">
        <v>413</v>
      </c>
      <c r="D4" s="536" t="n">
        <v>0</v>
      </c>
      <c r="E4" s="536" t="n">
        <v>5</v>
      </c>
      <c r="F4" s="536" t="n">
        <v>5</v>
      </c>
      <c r="G4" s="536" t="n">
        <v>6</v>
      </c>
      <c r="H4" s="536" t="n">
        <v>4</v>
      </c>
      <c r="I4" s="536" t="n">
        <v>6</v>
      </c>
      <c r="J4" s="536" t="n">
        <v>3</v>
      </c>
      <c r="K4" s="536" t="n">
        <v>3</v>
      </c>
      <c r="L4" s="536" t="n">
        <v>5</v>
      </c>
      <c r="M4" s="536" t="n">
        <v>2</v>
      </c>
      <c r="N4" s="536" t="n">
        <v>3</v>
      </c>
      <c r="O4" s="536" t="n">
        <v>2</v>
      </c>
      <c r="P4" s="536"/>
      <c r="Q4" s="536" t="n">
        <v>5</v>
      </c>
      <c r="R4" s="536" t="n">
        <v>5</v>
      </c>
    </row>
    <row r="5" customFormat="false" ht="15.75" hidden="false" customHeight="false" outlineLevel="0" collapsed="false">
      <c r="A5" s="588"/>
      <c r="B5" s="591" t="s">
        <v>414</v>
      </c>
      <c r="C5" s="592" t="s">
        <v>222</v>
      </c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</row>
    <row r="6" customFormat="false" ht="15.75" hidden="false" customHeight="false" outlineLevel="0" collapsed="false">
      <c r="A6" s="588"/>
      <c r="B6" s="591" t="s">
        <v>415</v>
      </c>
      <c r="C6" s="592" t="s">
        <v>416</v>
      </c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</row>
    <row r="7" customFormat="false" ht="15.75" hidden="false" customHeight="false" outlineLevel="0" collapsed="false">
      <c r="A7" s="588"/>
      <c r="B7" s="593" t="s">
        <v>417</v>
      </c>
      <c r="C7" s="592" t="s">
        <v>418</v>
      </c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</row>
    <row r="8" customFormat="false" ht="15.75" hidden="false" customHeight="true" outlineLevel="0" collapsed="false">
      <c r="A8" s="594" t="s">
        <v>419</v>
      </c>
      <c r="B8" s="595" t="s">
        <v>420</v>
      </c>
      <c r="C8" s="596" t="s">
        <v>413</v>
      </c>
      <c r="D8" s="597" t="n">
        <v>0</v>
      </c>
      <c r="E8" s="597" t="n">
        <v>6</v>
      </c>
      <c r="F8" s="597" t="n">
        <v>5</v>
      </c>
      <c r="G8" s="597" t="n">
        <v>6</v>
      </c>
      <c r="H8" s="597" t="n">
        <v>6</v>
      </c>
      <c r="I8" s="597" t="n">
        <v>6</v>
      </c>
      <c r="J8" s="597" t="n">
        <v>4</v>
      </c>
      <c r="K8" s="597" t="n">
        <v>4</v>
      </c>
      <c r="L8" s="597" t="n">
        <v>4</v>
      </c>
      <c r="M8" s="597" t="n">
        <v>3</v>
      </c>
      <c r="N8" s="597" t="n">
        <v>3</v>
      </c>
      <c r="O8" s="597" t="n">
        <v>3</v>
      </c>
      <c r="P8" s="597"/>
      <c r="Q8" s="597" t="n">
        <v>4</v>
      </c>
      <c r="R8" s="597" t="n">
        <v>5</v>
      </c>
    </row>
    <row r="9" customFormat="false" ht="15.75" hidden="false" customHeight="false" outlineLevel="0" collapsed="false">
      <c r="A9" s="594"/>
      <c r="B9" s="595" t="s">
        <v>421</v>
      </c>
      <c r="C9" s="596" t="s">
        <v>222</v>
      </c>
      <c r="D9" s="597"/>
      <c r="E9" s="597"/>
      <c r="F9" s="597"/>
      <c r="G9" s="597"/>
      <c r="H9" s="597"/>
      <c r="I9" s="597"/>
      <c r="J9" s="597"/>
      <c r="K9" s="597"/>
      <c r="L9" s="597"/>
      <c r="M9" s="597"/>
      <c r="N9" s="597"/>
      <c r="O9" s="597"/>
      <c r="P9" s="597"/>
      <c r="Q9" s="597"/>
      <c r="R9" s="597"/>
    </row>
    <row r="10" customFormat="false" ht="15.75" hidden="false" customHeight="false" outlineLevel="0" collapsed="false">
      <c r="A10" s="594"/>
      <c r="B10" s="595" t="s">
        <v>422</v>
      </c>
      <c r="C10" s="596" t="s">
        <v>416</v>
      </c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</row>
    <row r="11" customFormat="false" ht="15.75" hidden="false" customHeight="false" outlineLevel="0" collapsed="false">
      <c r="A11" s="594"/>
      <c r="B11" s="598" t="s">
        <v>423</v>
      </c>
      <c r="C11" s="596" t="s">
        <v>418</v>
      </c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7"/>
      <c r="R11" s="597"/>
    </row>
    <row r="12" customFormat="false" ht="15.75" hidden="false" customHeight="true" outlineLevel="0" collapsed="false">
      <c r="A12" s="588" t="s">
        <v>424</v>
      </c>
      <c r="B12" s="589" t="s">
        <v>425</v>
      </c>
      <c r="C12" s="590" t="s">
        <v>413</v>
      </c>
      <c r="D12" s="536" t="n">
        <v>0</v>
      </c>
      <c r="E12" s="536" t="n">
        <v>5</v>
      </c>
      <c r="F12" s="536" t="n">
        <v>4</v>
      </c>
      <c r="G12" s="536" t="n">
        <v>6</v>
      </c>
      <c r="H12" s="536" t="n">
        <v>5</v>
      </c>
      <c r="I12" s="536" t="n">
        <v>5</v>
      </c>
      <c r="J12" s="536" t="n">
        <v>3</v>
      </c>
      <c r="K12" s="536" t="n">
        <v>3</v>
      </c>
      <c r="L12" s="536" t="n">
        <v>5</v>
      </c>
      <c r="M12" s="536" t="n">
        <v>3</v>
      </c>
      <c r="N12" s="536" t="n">
        <v>2</v>
      </c>
      <c r="O12" s="536" t="n">
        <v>3</v>
      </c>
      <c r="P12" s="536"/>
      <c r="Q12" s="536" t="n">
        <v>4</v>
      </c>
      <c r="R12" s="536" t="n">
        <v>4</v>
      </c>
    </row>
    <row r="13" customFormat="false" ht="15.75" hidden="false" customHeight="false" outlineLevel="0" collapsed="false">
      <c r="A13" s="588"/>
      <c r="B13" s="591" t="s">
        <v>426</v>
      </c>
      <c r="C13" s="592" t="s">
        <v>222</v>
      </c>
      <c r="D13" s="536"/>
      <c r="E13" s="536"/>
      <c r="F13" s="536"/>
      <c r="G13" s="536"/>
      <c r="H13" s="536"/>
      <c r="I13" s="536"/>
      <c r="J13" s="536"/>
      <c r="K13" s="536"/>
      <c r="L13" s="536"/>
      <c r="M13" s="536"/>
      <c r="N13" s="536"/>
      <c r="O13" s="536"/>
      <c r="P13" s="536"/>
      <c r="Q13" s="536"/>
      <c r="R13" s="536"/>
    </row>
    <row r="14" customFormat="false" ht="15.75" hidden="false" customHeight="false" outlineLevel="0" collapsed="false">
      <c r="A14" s="588"/>
      <c r="B14" s="591" t="s">
        <v>427</v>
      </c>
      <c r="C14" s="592" t="s">
        <v>416</v>
      </c>
      <c r="D14" s="536"/>
      <c r="E14" s="536"/>
      <c r="F14" s="536"/>
      <c r="G14" s="536"/>
      <c r="H14" s="536"/>
      <c r="I14" s="536"/>
      <c r="J14" s="536"/>
      <c r="K14" s="536"/>
      <c r="L14" s="536"/>
      <c r="M14" s="536"/>
      <c r="N14" s="536"/>
      <c r="O14" s="536"/>
      <c r="P14" s="536"/>
      <c r="Q14" s="536"/>
      <c r="R14" s="536"/>
    </row>
    <row r="15" customFormat="false" ht="15.75" hidden="false" customHeight="false" outlineLevel="0" collapsed="false">
      <c r="A15" s="588"/>
      <c r="B15" s="593" t="s">
        <v>428</v>
      </c>
      <c r="C15" s="592" t="s">
        <v>418</v>
      </c>
      <c r="D15" s="536"/>
      <c r="E15" s="536"/>
      <c r="F15" s="536"/>
      <c r="G15" s="536"/>
      <c r="H15" s="536"/>
      <c r="I15" s="536"/>
      <c r="J15" s="536"/>
      <c r="K15" s="536"/>
      <c r="L15" s="536"/>
      <c r="M15" s="536"/>
      <c r="N15" s="536"/>
      <c r="O15" s="536"/>
      <c r="P15" s="536"/>
      <c r="Q15" s="536"/>
      <c r="R15" s="536"/>
    </row>
    <row r="16" customFormat="false" ht="15.75" hidden="false" customHeight="true" outlineLevel="0" collapsed="false">
      <c r="A16" s="594" t="s">
        <v>429</v>
      </c>
      <c r="B16" s="595" t="s">
        <v>430</v>
      </c>
      <c r="C16" s="596" t="s">
        <v>413</v>
      </c>
      <c r="D16" s="599" t="n">
        <v>0</v>
      </c>
      <c r="E16" s="599" t="n">
        <v>5</v>
      </c>
      <c r="F16" s="599" t="n">
        <v>4</v>
      </c>
      <c r="G16" s="599" t="n">
        <v>6</v>
      </c>
      <c r="H16" s="599" t="n">
        <v>5</v>
      </c>
      <c r="I16" s="997" t="n">
        <v>6</v>
      </c>
      <c r="J16" s="599" t="n">
        <v>3</v>
      </c>
      <c r="K16" s="599" t="n">
        <v>3</v>
      </c>
      <c r="L16" s="599" t="n">
        <v>4</v>
      </c>
      <c r="M16" s="599" t="n">
        <v>3</v>
      </c>
      <c r="N16" s="599" t="n">
        <v>2</v>
      </c>
      <c r="O16" s="599" t="n">
        <v>2</v>
      </c>
      <c r="P16" s="599"/>
      <c r="Q16" s="599" t="n">
        <v>5</v>
      </c>
      <c r="R16" s="599" t="n">
        <v>5</v>
      </c>
    </row>
    <row r="17" customFormat="false" ht="15.75" hidden="false" customHeight="false" outlineLevel="0" collapsed="false">
      <c r="A17" s="594"/>
      <c r="B17" s="595" t="s">
        <v>431</v>
      </c>
      <c r="C17" s="596" t="s">
        <v>222</v>
      </c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9"/>
      <c r="O17" s="599"/>
      <c r="P17" s="599"/>
      <c r="Q17" s="599"/>
      <c r="R17" s="599"/>
    </row>
    <row r="18" customFormat="false" ht="15.75" hidden="false" customHeight="false" outlineLevel="0" collapsed="false">
      <c r="A18" s="594"/>
      <c r="B18" s="595" t="s">
        <v>432</v>
      </c>
      <c r="C18" s="596" t="s">
        <v>416</v>
      </c>
      <c r="D18" s="599"/>
      <c r="E18" s="599"/>
      <c r="F18" s="599"/>
      <c r="G18" s="599"/>
      <c r="H18" s="599"/>
      <c r="I18" s="599"/>
      <c r="J18" s="599"/>
      <c r="K18" s="599"/>
      <c r="L18" s="599"/>
      <c r="M18" s="599"/>
      <c r="N18" s="599"/>
      <c r="O18" s="599"/>
      <c r="P18" s="599"/>
      <c r="Q18" s="599"/>
      <c r="R18" s="599"/>
    </row>
    <row r="19" customFormat="false" ht="15.75" hidden="false" customHeight="false" outlineLevel="0" collapsed="false">
      <c r="A19" s="594"/>
      <c r="B19" s="598" t="s">
        <v>433</v>
      </c>
      <c r="C19" s="596" t="s">
        <v>418</v>
      </c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9"/>
      <c r="O19" s="599"/>
      <c r="P19" s="599"/>
      <c r="Q19" s="599"/>
      <c r="R19" s="599"/>
    </row>
    <row r="20" customFormat="false" ht="15.75" hidden="false" customHeight="true" outlineLevel="0" collapsed="false">
      <c r="A20" s="588" t="s">
        <v>434</v>
      </c>
      <c r="B20" s="589" t="s">
        <v>435</v>
      </c>
      <c r="C20" s="590" t="s">
        <v>413</v>
      </c>
      <c r="D20" s="600" t="n">
        <v>0</v>
      </c>
      <c r="E20" s="600" t="n">
        <v>5</v>
      </c>
      <c r="F20" s="600" t="n">
        <v>5</v>
      </c>
      <c r="G20" s="600" t="n">
        <v>6</v>
      </c>
      <c r="H20" s="600" t="n">
        <v>5</v>
      </c>
      <c r="I20" s="600" t="n">
        <v>6</v>
      </c>
      <c r="J20" s="600" t="n">
        <v>3</v>
      </c>
      <c r="K20" s="600" t="n">
        <v>3</v>
      </c>
      <c r="L20" s="600" t="n">
        <v>5</v>
      </c>
      <c r="M20" s="600" t="n">
        <v>4</v>
      </c>
      <c r="N20" s="600" t="n">
        <v>2</v>
      </c>
      <c r="O20" s="600" t="n">
        <v>3</v>
      </c>
      <c r="P20" s="600"/>
      <c r="Q20" s="600" t="n">
        <v>5</v>
      </c>
      <c r="R20" s="600" t="n">
        <v>4</v>
      </c>
    </row>
    <row r="21" customFormat="false" ht="15.75" hidden="false" customHeight="false" outlineLevel="0" collapsed="false">
      <c r="A21" s="588"/>
      <c r="B21" s="591" t="s">
        <v>436</v>
      </c>
      <c r="C21" s="592" t="s">
        <v>222</v>
      </c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00"/>
      <c r="O21" s="600"/>
      <c r="P21" s="600"/>
      <c r="Q21" s="600"/>
      <c r="R21" s="600"/>
    </row>
    <row r="22" customFormat="false" ht="15.75" hidden="false" customHeight="false" outlineLevel="0" collapsed="false">
      <c r="A22" s="588"/>
      <c r="B22" s="591" t="s">
        <v>437</v>
      </c>
      <c r="C22" s="592" t="s">
        <v>416</v>
      </c>
      <c r="D22" s="600"/>
      <c r="E22" s="600"/>
      <c r="F22" s="600"/>
      <c r="G22" s="600"/>
      <c r="H22" s="600"/>
      <c r="I22" s="600"/>
      <c r="J22" s="600"/>
      <c r="K22" s="600"/>
      <c r="L22" s="600"/>
      <c r="M22" s="600"/>
      <c r="N22" s="600"/>
      <c r="O22" s="600"/>
      <c r="P22" s="600"/>
      <c r="Q22" s="600"/>
      <c r="R22" s="600"/>
    </row>
    <row r="23" customFormat="false" ht="15.75" hidden="false" customHeight="false" outlineLevel="0" collapsed="false">
      <c r="A23" s="588"/>
      <c r="B23" s="601" t="s">
        <v>438</v>
      </c>
      <c r="C23" s="602" t="s">
        <v>418</v>
      </c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0"/>
      <c r="Q23" s="600"/>
      <c r="R23" s="600"/>
    </row>
    <row r="24" customFormat="false" ht="15.75" hidden="false" customHeight="false" outlineLevel="0" collapsed="false">
      <c r="A24" s="551" t="s">
        <v>439</v>
      </c>
      <c r="B24" s="551"/>
      <c r="C24" s="551"/>
      <c r="D24" s="603" t="n">
        <f aca="false">SUM(D4:D23)/30*10</f>
        <v>0</v>
      </c>
      <c r="E24" s="603" t="n">
        <f aca="false">SUM(E4:E23)/30*10</f>
        <v>8.66666666666667</v>
      </c>
      <c r="F24" s="603" t="n">
        <f aca="false">SUM(F4:F23)/30*10</f>
        <v>7.66666666666667</v>
      </c>
      <c r="G24" s="603" t="n">
        <f aca="false">SUM(G4:G23)/30*10</f>
        <v>10</v>
      </c>
      <c r="H24" s="603" t="n">
        <f aca="false">SUM(H4:H23)/30*10</f>
        <v>8.33333333333333</v>
      </c>
      <c r="I24" s="603" t="n">
        <f aca="false">SUM(I4:I23)/30*10</f>
        <v>9.66666666666667</v>
      </c>
      <c r="J24" s="603" t="n">
        <f aca="false">SUM(J4:J23)/30*10</f>
        <v>5.33333333333333</v>
      </c>
      <c r="K24" s="603" t="n">
        <f aca="false">SUM(K4:K23)/30*10</f>
        <v>5.33333333333333</v>
      </c>
      <c r="L24" s="603" t="n">
        <f aca="false">SUM(L4:L23)/30*10</f>
        <v>7.66666666666667</v>
      </c>
      <c r="M24" s="603" t="n">
        <f aca="false">SUM(M4:M23)/30*10</f>
        <v>5</v>
      </c>
      <c r="N24" s="603" t="n">
        <f aca="false">SUM(N4:N23)/30*10</f>
        <v>4</v>
      </c>
      <c r="O24" s="603" t="n">
        <f aca="false">SUM(O4:O23)/30*10</f>
        <v>4.33333333333333</v>
      </c>
      <c r="P24" s="580" t="n">
        <f aca="false">SUM(P4:P23)/30*10</f>
        <v>0</v>
      </c>
      <c r="Q24" s="603" t="n">
        <f aca="false">SUM(Q4:Q23)/30*10</f>
        <v>7.66666666666667</v>
      </c>
      <c r="R24" s="580" t="n">
        <f aca="false">SUM(R4:R23)/30*10</f>
        <v>7.66666666666667</v>
      </c>
    </row>
  </sheetData>
  <mergeCells count="100">
    <mergeCell ref="A1:C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A2:A3"/>
    <mergeCell ref="B2:C2"/>
    <mergeCell ref="B3:C3"/>
    <mergeCell ref="A4:A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A8:A11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O8:O11"/>
    <mergeCell ref="P8:P11"/>
    <mergeCell ref="Q8:Q11"/>
    <mergeCell ref="R8:R11"/>
    <mergeCell ref="A12:A15"/>
    <mergeCell ref="D12:D15"/>
    <mergeCell ref="E12:E15"/>
    <mergeCell ref="F12:F15"/>
    <mergeCell ref="G12:G15"/>
    <mergeCell ref="H12:H15"/>
    <mergeCell ref="I12:I15"/>
    <mergeCell ref="J12:J15"/>
    <mergeCell ref="K12:K15"/>
    <mergeCell ref="L12:L15"/>
    <mergeCell ref="M12:M15"/>
    <mergeCell ref="N12:N15"/>
    <mergeCell ref="O12:O15"/>
    <mergeCell ref="P12:P15"/>
    <mergeCell ref="Q12:Q15"/>
    <mergeCell ref="R12:R15"/>
    <mergeCell ref="A16:A19"/>
    <mergeCell ref="D16:D19"/>
    <mergeCell ref="E16:E19"/>
    <mergeCell ref="F16:F19"/>
    <mergeCell ref="G16:G19"/>
    <mergeCell ref="H16:H19"/>
    <mergeCell ref="I16:I19"/>
    <mergeCell ref="J16:J19"/>
    <mergeCell ref="K16:K19"/>
    <mergeCell ref="L16:L19"/>
    <mergeCell ref="M16:M19"/>
    <mergeCell ref="N16:N19"/>
    <mergeCell ref="O16:O19"/>
    <mergeCell ref="P16:P19"/>
    <mergeCell ref="Q16:Q19"/>
    <mergeCell ref="R16:R19"/>
    <mergeCell ref="A20:A23"/>
    <mergeCell ref="D20:D23"/>
    <mergeCell ref="E20:E23"/>
    <mergeCell ref="F20:F23"/>
    <mergeCell ref="G20:G23"/>
    <mergeCell ref="H20:H23"/>
    <mergeCell ref="I20:I23"/>
    <mergeCell ref="J20:J23"/>
    <mergeCell ref="K20:K23"/>
    <mergeCell ref="L20:L23"/>
    <mergeCell ref="M20:M23"/>
    <mergeCell ref="N20:N23"/>
    <mergeCell ref="O20:O23"/>
    <mergeCell ref="P20:P23"/>
    <mergeCell ref="Q20:Q23"/>
    <mergeCell ref="R20:R23"/>
    <mergeCell ref="A24:C24"/>
  </mergeCells>
  <conditionalFormatting sqref="D4:R23">
    <cfRule type="cellIs" priority="2" operator="greaterThan" aboveAverage="0" equalAverage="0" bottom="0" percent="0" rank="0" text="" dxfId="0">
      <formula>6</formula>
    </cfRule>
  </conditionalFormatting>
  <conditionalFormatting sqref="D4:R23">
    <cfRule type="cellIs" priority="3" operator="lessThan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tabColor rgb="FFCFE2F3"/>
    <pageSetUpPr fitToPage="false"/>
  </sheetPr>
  <dimension ref="A1:R2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D4" activeCellId="0" sqref="D4"/>
    </sheetView>
  </sheetViews>
  <sheetFormatPr defaultRowHeight="15.75" outlineLevelRow="0" outlineLevelCol="0"/>
  <cols>
    <col collapsed="false" customWidth="true" hidden="false" outlineLevel="0" max="1" min="1" style="0" width="15.42"/>
    <col collapsed="false" customWidth="true" hidden="false" outlineLevel="0" max="2" min="2" style="0" width="32.14"/>
    <col collapsed="false" customWidth="true" hidden="false" outlineLevel="0" max="3" min="3" style="0" width="7.42"/>
    <col collapsed="false" customWidth="true" hidden="false" outlineLevel="0" max="4" min="4" style="0" width="25.14"/>
    <col collapsed="false" customWidth="true" hidden="false" outlineLevel="0" max="5" min="5" style="0" width="16"/>
    <col collapsed="false" customWidth="true" hidden="false" outlineLevel="0" max="6" min="6" style="0" width="15.14"/>
    <col collapsed="false" customWidth="true" hidden="false" outlineLevel="0" max="7" min="7" style="0" width="19.71"/>
    <col collapsed="false" customWidth="true" hidden="false" outlineLevel="0" max="8" min="8" style="0" width="16.29"/>
    <col collapsed="false" customWidth="true" hidden="false" outlineLevel="0" max="9" min="9" style="0" width="18.71"/>
    <col collapsed="false" customWidth="true" hidden="false" outlineLevel="0" max="10" min="10" style="0" width="19.57"/>
    <col collapsed="false" customWidth="true" hidden="false" outlineLevel="0" max="12" min="11" style="0" width="14.01"/>
    <col collapsed="false" customWidth="true" hidden="false" outlineLevel="0" max="13" min="13" style="0" width="14.57"/>
    <col collapsed="false" customWidth="true" hidden="false" outlineLevel="0" max="14" min="14" style="0" width="16.29"/>
    <col collapsed="false" customWidth="true" hidden="false" outlineLevel="0" max="15" min="15" style="0" width="15.87"/>
    <col collapsed="false" customWidth="true" hidden="false" outlineLevel="0" max="16" min="16" style="0" width="15.42"/>
    <col collapsed="false" customWidth="true" hidden="false" outlineLevel="0" max="1025" min="17" style="0" width="14.43"/>
  </cols>
  <sheetData>
    <row r="1" customFormat="false" ht="15.75" hidden="false" customHeight="true" outlineLevel="0" collapsed="false">
      <c r="A1" s="527" t="s">
        <v>360</v>
      </c>
      <c r="B1" s="527"/>
      <c r="C1" s="527"/>
      <c r="D1" s="556" t="s">
        <v>607</v>
      </c>
      <c r="E1" s="556" t="s">
        <v>608</v>
      </c>
      <c r="F1" s="556" t="s">
        <v>609</v>
      </c>
      <c r="G1" s="556" t="s">
        <v>610</v>
      </c>
      <c r="H1" s="556" t="s">
        <v>611</v>
      </c>
      <c r="I1" s="556" t="s">
        <v>612</v>
      </c>
      <c r="J1" s="556" t="s">
        <v>613</v>
      </c>
      <c r="K1" s="556" t="s">
        <v>614</v>
      </c>
      <c r="L1" s="556" t="s">
        <v>615</v>
      </c>
      <c r="M1" s="556" t="s">
        <v>616</v>
      </c>
      <c r="N1" s="556" t="s">
        <v>617</v>
      </c>
      <c r="O1" s="556" t="s">
        <v>618</v>
      </c>
      <c r="P1" s="556" t="s">
        <v>619</v>
      </c>
      <c r="Q1" s="556" t="s">
        <v>191</v>
      </c>
      <c r="R1" s="556" t="s">
        <v>191</v>
      </c>
    </row>
    <row r="2" customFormat="false" ht="15.75" hidden="false" customHeight="true" outlineLevel="0" collapsed="false">
      <c r="A2" s="529" t="s">
        <v>341</v>
      </c>
      <c r="B2" s="557" t="s">
        <v>345</v>
      </c>
      <c r="C2" s="557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</row>
    <row r="3" customFormat="false" ht="15.75" hidden="false" customHeight="false" outlineLevel="0" collapsed="false">
      <c r="A3" s="529"/>
      <c r="B3" s="558" t="s">
        <v>320</v>
      </c>
      <c r="C3" s="558"/>
      <c r="D3" s="559" t="s">
        <v>620</v>
      </c>
      <c r="E3" s="559" t="s">
        <v>621</v>
      </c>
      <c r="F3" s="559" t="s">
        <v>622</v>
      </c>
      <c r="G3" s="559" t="s">
        <v>623</v>
      </c>
      <c r="H3" s="559" t="s">
        <v>624</v>
      </c>
      <c r="I3" s="559" t="s">
        <v>625</v>
      </c>
      <c r="J3" s="559" t="s">
        <v>626</v>
      </c>
      <c r="K3" s="559" t="s">
        <v>627</v>
      </c>
      <c r="L3" s="559" t="s">
        <v>628</v>
      </c>
      <c r="M3" s="559" t="s">
        <v>629</v>
      </c>
      <c r="N3" s="559" t="s">
        <v>630</v>
      </c>
      <c r="O3" s="559" t="s">
        <v>631</v>
      </c>
      <c r="P3" s="559" t="s">
        <v>632</v>
      </c>
      <c r="Q3" s="559" t="s">
        <v>191</v>
      </c>
      <c r="R3" s="559" t="s">
        <v>191</v>
      </c>
    </row>
    <row r="4" customFormat="false" ht="15.75" hidden="false" customHeight="true" outlineLevel="0" collapsed="false">
      <c r="A4" s="560" t="s">
        <v>393</v>
      </c>
      <c r="B4" s="561" t="s">
        <v>394</v>
      </c>
      <c r="C4" s="562" t="s">
        <v>395</v>
      </c>
      <c r="D4" s="536" t="n">
        <v>6</v>
      </c>
      <c r="E4" s="536" t="n">
        <v>6</v>
      </c>
      <c r="F4" s="536" t="n">
        <v>3</v>
      </c>
      <c r="G4" s="536" t="n">
        <v>4</v>
      </c>
      <c r="H4" s="536" t="n">
        <v>6</v>
      </c>
      <c r="I4" s="536" t="n">
        <v>5</v>
      </c>
      <c r="J4" s="536" t="n">
        <v>2</v>
      </c>
      <c r="K4" s="536" t="n">
        <v>4</v>
      </c>
      <c r="L4" s="536"/>
      <c r="M4" s="536" t="n">
        <v>5</v>
      </c>
      <c r="N4" s="536" t="n">
        <v>6</v>
      </c>
      <c r="O4" s="536" t="n">
        <v>6</v>
      </c>
      <c r="P4" s="536"/>
      <c r="Q4" s="536"/>
      <c r="R4" s="536"/>
    </row>
    <row r="5" customFormat="false" ht="15.75" hidden="false" customHeight="false" outlineLevel="0" collapsed="false">
      <c r="A5" s="560"/>
      <c r="B5" s="561"/>
      <c r="C5" s="563" t="s">
        <v>396</v>
      </c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</row>
    <row r="6" customFormat="false" ht="15.75" hidden="false" customHeight="false" outlineLevel="0" collapsed="false">
      <c r="A6" s="560"/>
      <c r="B6" s="561"/>
      <c r="C6" s="564" t="s">
        <v>397</v>
      </c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</row>
    <row r="7" customFormat="false" ht="15.75" hidden="false" customHeight="false" outlineLevel="0" collapsed="false">
      <c r="A7" s="560"/>
      <c r="B7" s="561"/>
      <c r="C7" s="563" t="s">
        <v>398</v>
      </c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</row>
    <row r="8" customFormat="false" ht="15.75" hidden="false" customHeight="true" outlineLevel="0" collapsed="false">
      <c r="A8" s="565" t="s">
        <v>399</v>
      </c>
      <c r="B8" s="566" t="s">
        <v>400</v>
      </c>
      <c r="C8" s="567" t="s">
        <v>395</v>
      </c>
      <c r="D8" s="568" t="n">
        <v>6</v>
      </c>
      <c r="E8" s="568" t="n">
        <v>5</v>
      </c>
      <c r="F8" s="568" t="n">
        <v>5</v>
      </c>
      <c r="G8" s="568" t="n">
        <v>4</v>
      </c>
      <c r="H8" s="568" t="n">
        <v>8</v>
      </c>
      <c r="I8" s="568" t="n">
        <v>6</v>
      </c>
      <c r="J8" s="568" t="n">
        <v>2</v>
      </c>
      <c r="K8" s="568" t="n">
        <v>4</v>
      </c>
      <c r="L8" s="568"/>
      <c r="M8" s="568" t="n">
        <v>5</v>
      </c>
      <c r="N8" s="568" t="n">
        <v>6</v>
      </c>
      <c r="O8" s="568" t="n">
        <v>7</v>
      </c>
      <c r="P8" s="568"/>
      <c r="Q8" s="568"/>
      <c r="R8" s="568"/>
    </row>
    <row r="9" customFormat="false" ht="15.75" hidden="false" customHeight="false" outlineLevel="0" collapsed="false">
      <c r="A9" s="565"/>
      <c r="B9" s="565"/>
      <c r="C9" s="569" t="s">
        <v>396</v>
      </c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8"/>
    </row>
    <row r="10" customFormat="false" ht="15.75" hidden="false" customHeight="false" outlineLevel="0" collapsed="false">
      <c r="A10" s="565"/>
      <c r="B10" s="565"/>
      <c r="C10" s="570" t="s">
        <v>397</v>
      </c>
      <c r="D10" s="568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568"/>
      <c r="R10" s="568"/>
    </row>
    <row r="11" customFormat="false" ht="15.75" hidden="false" customHeight="true" outlineLevel="0" collapsed="false">
      <c r="A11" s="565"/>
      <c r="B11" s="565"/>
      <c r="C11" s="569" t="s">
        <v>398</v>
      </c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</row>
    <row r="12" customFormat="false" ht="15.75" hidden="false" customHeight="false" outlineLevel="0" collapsed="false">
      <c r="A12" s="565"/>
      <c r="B12" s="565"/>
      <c r="C12" s="569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</row>
    <row r="13" customFormat="false" ht="15.75" hidden="false" customHeight="true" outlineLevel="0" collapsed="false">
      <c r="A13" s="571" t="s">
        <v>401</v>
      </c>
      <c r="B13" s="572" t="s">
        <v>402</v>
      </c>
      <c r="C13" s="562" t="s">
        <v>395</v>
      </c>
      <c r="D13" s="573" t="n">
        <v>6</v>
      </c>
      <c r="E13" s="573" t="n">
        <v>5</v>
      </c>
      <c r="F13" s="573" t="n">
        <v>2</v>
      </c>
      <c r="G13" s="573" t="n">
        <v>4</v>
      </c>
      <c r="H13" s="573" t="n">
        <v>6</v>
      </c>
      <c r="I13" s="573" t="n">
        <v>5</v>
      </c>
      <c r="J13" s="573"/>
      <c r="K13" s="573" t="n">
        <v>4</v>
      </c>
      <c r="L13" s="573"/>
      <c r="M13" s="573" t="n">
        <v>4</v>
      </c>
      <c r="N13" s="573" t="n">
        <v>5</v>
      </c>
      <c r="O13" s="573" t="n">
        <v>6</v>
      </c>
      <c r="P13" s="573"/>
      <c r="Q13" s="573"/>
      <c r="R13" s="573"/>
    </row>
    <row r="14" customFormat="false" ht="15.75" hidden="false" customHeight="false" outlineLevel="0" collapsed="false">
      <c r="A14" s="571"/>
      <c r="B14" s="574" t="s">
        <v>403</v>
      </c>
      <c r="C14" s="563" t="s">
        <v>396</v>
      </c>
      <c r="D14" s="568" t="n">
        <v>6</v>
      </c>
      <c r="E14" s="568" t="n">
        <v>6</v>
      </c>
      <c r="F14" s="568" t="n">
        <v>2</v>
      </c>
      <c r="G14" s="568" t="n">
        <v>4</v>
      </c>
      <c r="H14" s="568" t="n">
        <v>6</v>
      </c>
      <c r="I14" s="568" t="n">
        <v>5</v>
      </c>
      <c r="J14" s="568" t="n">
        <v>2</v>
      </c>
      <c r="K14" s="568" t="n">
        <v>4</v>
      </c>
      <c r="L14" s="568"/>
      <c r="M14" s="568" t="n">
        <v>4</v>
      </c>
      <c r="N14" s="568" t="n">
        <v>5</v>
      </c>
      <c r="O14" s="568" t="n">
        <v>5</v>
      </c>
      <c r="P14" s="568"/>
      <c r="Q14" s="568"/>
      <c r="R14" s="568"/>
    </row>
    <row r="15" customFormat="false" ht="15.75" hidden="false" customHeight="false" outlineLevel="0" collapsed="false">
      <c r="A15" s="571"/>
      <c r="B15" s="575" t="s">
        <v>404</v>
      </c>
      <c r="C15" s="576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</row>
    <row r="16" customFormat="false" ht="15.75" hidden="false" customHeight="false" outlineLevel="0" collapsed="false">
      <c r="A16" s="571"/>
      <c r="B16" s="577" t="s">
        <v>405</v>
      </c>
      <c r="C16" s="576" t="s">
        <v>397</v>
      </c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</row>
    <row r="17" customFormat="false" ht="15.75" hidden="false" customHeight="false" outlineLevel="0" collapsed="false">
      <c r="A17" s="571"/>
      <c r="B17" s="572" t="s">
        <v>406</v>
      </c>
      <c r="C17" s="563" t="s">
        <v>398</v>
      </c>
      <c r="D17" s="573" t="n">
        <v>5</v>
      </c>
      <c r="E17" s="573" t="n">
        <v>4</v>
      </c>
      <c r="F17" s="573" t="n">
        <v>2</v>
      </c>
      <c r="G17" s="573" t="n">
        <v>4</v>
      </c>
      <c r="H17" s="573" t="n">
        <v>5</v>
      </c>
      <c r="I17" s="573" t="n">
        <v>1</v>
      </c>
      <c r="J17" s="573"/>
      <c r="K17" s="573" t="n">
        <v>4</v>
      </c>
      <c r="L17" s="573"/>
      <c r="M17" s="573" t="n">
        <v>4</v>
      </c>
      <c r="N17" s="573" t="n">
        <v>4</v>
      </c>
      <c r="O17" s="573" t="n">
        <v>5</v>
      </c>
      <c r="P17" s="573"/>
      <c r="Q17" s="573"/>
      <c r="R17" s="573"/>
    </row>
    <row r="18" customFormat="false" ht="15.75" hidden="false" customHeight="false" outlineLevel="0" collapsed="false">
      <c r="A18" s="578" t="s">
        <v>407</v>
      </c>
      <c r="B18" s="578"/>
      <c r="C18" s="995"/>
      <c r="D18" s="580" t="n">
        <f aca="false">AVERAGE(D4:D17)-D19</f>
        <v>5.8</v>
      </c>
      <c r="E18" s="580" t="n">
        <f aca="false">AVERAGE(E4:E17)-E19</f>
        <v>5.2</v>
      </c>
      <c r="F18" s="580" t="n">
        <f aca="false">AVERAGE(F4:F17)-F19</f>
        <v>2.8</v>
      </c>
      <c r="G18" s="580" t="n">
        <f aca="false">AVERAGE(G4:G17)-G19</f>
        <v>4</v>
      </c>
      <c r="H18" s="580" t="n">
        <f aca="false">AVERAGE(H4:H17)-H19</f>
        <v>6.2</v>
      </c>
      <c r="I18" s="580" t="n">
        <f aca="false">AVERAGE(I4:I17)-I19</f>
        <v>4.4</v>
      </c>
      <c r="J18" s="580" t="n">
        <f aca="false">AVERAGE(J4:J17)-J19</f>
        <v>2</v>
      </c>
      <c r="K18" s="580" t="n">
        <f aca="false">AVERAGE(K4:K17)-K19</f>
        <v>4</v>
      </c>
      <c r="L18" s="580" t="e">
        <f aca="false">AVERAGE(L4:L17)-L19</f>
        <v>#DIV/0!</v>
      </c>
      <c r="M18" s="580" t="n">
        <f aca="false">AVERAGE(M4:M17)-M19</f>
        <v>4.4</v>
      </c>
      <c r="N18" s="580" t="n">
        <f aca="false">AVERAGE(N4:N17)-N19</f>
        <v>5.2</v>
      </c>
      <c r="O18" s="580" t="n">
        <f aca="false">AVERAGE(O4:O17)-O19</f>
        <v>5.8</v>
      </c>
      <c r="P18" s="580" t="e">
        <f aca="false">AVERAGE(P4:P17)-P19</f>
        <v>#DIV/0!</v>
      </c>
      <c r="Q18" s="580" t="e">
        <f aca="false">AVERAGE(Q4:Q17)-Q19</f>
        <v>#DIV/0!</v>
      </c>
      <c r="R18" s="580" t="e">
        <f aca="false">AVERAGE(R4:R17)-R19</f>
        <v>#DIV/0!</v>
      </c>
    </row>
    <row r="19" customFormat="false" ht="15.75" hidden="false" customHeight="false" outlineLevel="0" collapsed="false">
      <c r="A19" s="996" t="s">
        <v>408</v>
      </c>
      <c r="B19" s="996"/>
      <c r="C19" s="582" t="s">
        <v>409</v>
      </c>
      <c r="D19" s="583"/>
      <c r="E19" s="583"/>
      <c r="F19" s="583"/>
      <c r="G19" s="583"/>
      <c r="H19" s="583"/>
      <c r="I19" s="583"/>
      <c r="J19" s="583"/>
      <c r="K19" s="583"/>
      <c r="L19" s="583"/>
      <c r="M19" s="583"/>
      <c r="N19" s="583"/>
      <c r="O19" s="583"/>
      <c r="P19" s="583"/>
      <c r="Q19" s="583"/>
      <c r="R19" s="583"/>
    </row>
    <row r="20" customFormat="false" ht="15.75" hidden="false" customHeight="false" outlineLevel="0" collapsed="false">
      <c r="A20" s="584"/>
      <c r="B20" s="584"/>
    </row>
    <row r="21" customFormat="false" ht="15.75" hidden="false" customHeight="false" outlineLevel="0" collapsed="false">
      <c r="A21" s="585"/>
      <c r="B21" s="585"/>
    </row>
    <row r="22" customFormat="false" ht="15.75" hidden="false" customHeight="false" outlineLevel="0" collapsed="false">
      <c r="A22" s="586"/>
      <c r="B22" s="587"/>
    </row>
  </sheetData>
  <mergeCells count="72">
    <mergeCell ref="A1:C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A2:A3"/>
    <mergeCell ref="B2:C2"/>
    <mergeCell ref="B3:C3"/>
    <mergeCell ref="A4:A7"/>
    <mergeCell ref="B4:B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A8:A12"/>
    <mergeCell ref="B8:B12"/>
    <mergeCell ref="D8:D12"/>
    <mergeCell ref="E8:E12"/>
    <mergeCell ref="F8:F12"/>
    <mergeCell ref="G8:G12"/>
    <mergeCell ref="H8:H12"/>
    <mergeCell ref="I8:I12"/>
    <mergeCell ref="J8:J12"/>
    <mergeCell ref="K8:K12"/>
    <mergeCell ref="L8:L12"/>
    <mergeCell ref="M8:M12"/>
    <mergeCell ref="N8:N12"/>
    <mergeCell ref="O8:O12"/>
    <mergeCell ref="P8:P12"/>
    <mergeCell ref="Q8:Q12"/>
    <mergeCell ref="R8:R12"/>
    <mergeCell ref="C11:C12"/>
    <mergeCell ref="A13:A17"/>
    <mergeCell ref="D14:D16"/>
    <mergeCell ref="E14:E16"/>
    <mergeCell ref="F14:F16"/>
    <mergeCell ref="G14:G16"/>
    <mergeCell ref="H14:H16"/>
    <mergeCell ref="I14:I16"/>
    <mergeCell ref="J14:J16"/>
    <mergeCell ref="K14:K16"/>
    <mergeCell ref="L14:L16"/>
    <mergeCell ref="M14:M16"/>
    <mergeCell ref="N14:N16"/>
    <mergeCell ref="O14:O16"/>
    <mergeCell ref="P14:P16"/>
    <mergeCell ref="Q14:Q16"/>
    <mergeCell ref="R14:R16"/>
    <mergeCell ref="A18:B18"/>
    <mergeCell ref="A19:B19"/>
  </mergeCells>
  <conditionalFormatting sqref="D4:R18">
    <cfRule type="cellIs" priority="2" operator="greaterThan" aboveAverage="0" equalAverage="0" bottom="0" percent="0" rank="0" text="" dxfId="0">
      <formula>10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tabColor rgb="FFA4C2F4"/>
    <pageSetUpPr fitToPage="false"/>
  </sheetPr>
  <dimension ref="A1:R2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D4" activeCellId="0" sqref="D4"/>
    </sheetView>
  </sheetViews>
  <sheetFormatPr defaultRowHeight="15.75" outlineLevelRow="0" outlineLevelCol="0"/>
  <cols>
    <col collapsed="false" customWidth="true" hidden="false" outlineLevel="0" max="1" min="1" style="0" width="20.86"/>
    <col collapsed="false" customWidth="true" hidden="false" outlineLevel="0" max="2" min="2" style="0" width="42.86"/>
    <col collapsed="false" customWidth="true" hidden="false" outlineLevel="0" max="3" min="3" style="0" width="7.42"/>
    <col collapsed="false" customWidth="true" hidden="false" outlineLevel="0" max="4" min="4" style="0" width="25.14"/>
    <col collapsed="false" customWidth="true" hidden="false" outlineLevel="0" max="6" min="5" style="0" width="15.87"/>
    <col collapsed="false" customWidth="true" hidden="false" outlineLevel="0" max="7" min="7" style="0" width="19.71"/>
    <col collapsed="false" customWidth="true" hidden="false" outlineLevel="0" max="8" min="8" style="0" width="16.29"/>
    <col collapsed="false" customWidth="true" hidden="false" outlineLevel="0" max="9" min="9" style="0" width="18.13"/>
    <col collapsed="false" customWidth="true" hidden="false" outlineLevel="0" max="10" min="10" style="0" width="19.57"/>
    <col collapsed="false" customWidth="true" hidden="false" outlineLevel="0" max="12" min="11" style="0" width="14.01"/>
    <col collapsed="false" customWidth="true" hidden="false" outlineLevel="0" max="13" min="13" style="0" width="14.57"/>
    <col collapsed="false" customWidth="true" hidden="false" outlineLevel="0" max="14" min="14" style="0" width="15.71"/>
    <col collapsed="false" customWidth="true" hidden="false" outlineLevel="0" max="15" min="15" style="0" width="14.43"/>
    <col collapsed="false" customWidth="true" hidden="false" outlineLevel="0" max="16" min="16" style="0" width="15.14"/>
    <col collapsed="false" customWidth="true" hidden="false" outlineLevel="0" max="1025" min="17" style="0" width="14.43"/>
  </cols>
  <sheetData>
    <row r="1" customFormat="false" ht="30.75" hidden="false" customHeight="true" outlineLevel="0" collapsed="false">
      <c r="A1" s="527" t="s">
        <v>410</v>
      </c>
      <c r="B1" s="527"/>
      <c r="C1" s="527"/>
      <c r="D1" s="528" t="str">
        <f aca="false">'Mem. escrita B'!D1</f>
        <v>Qué tipo de publicidad les atrae a los jóvenes y cómo influye en su imagen?</v>
      </c>
      <c r="E1" s="528" t="str">
        <f aca="false">'Mem. escrita B'!E1</f>
        <v>El feminisme</v>
      </c>
      <c r="F1" s="528" t="str">
        <f aca="false">'Mem. escrita B'!F1</f>
        <v>L'extinció de la Televisió</v>
      </c>
      <c r="G1" s="528" t="str">
        <f aca="false">'Mem. escrita B'!G1</f>
        <v>La influència de la cultura grecoromana en la nostra societat</v>
      </c>
      <c r="H1" s="528" t="str">
        <f aca="false">'Mem. escrita B'!H1</f>
        <v>Energies renovables</v>
      </c>
      <c r="I1" s="528" t="str">
        <f aca="false">'Mem. escrita B'!I1</f>
        <v>És millor la vida al camp o a la ciutat?</v>
      </c>
      <c r="J1" s="528" t="str">
        <f aca="false">'Mem. escrita B'!J1</f>
        <v>La humanitat acceptarà les noves tecnologies?</v>
      </c>
      <c r="K1" s="528" t="str">
        <f aca="false">'Mem. escrita B'!K1</f>
        <v>El graffitti</v>
      </c>
      <c r="L1" s="528" t="str">
        <f aca="false">'Mem. escrita B'!L1</f>
        <v>Història dels contes</v>
      </c>
      <c r="M1" s="528" t="str">
        <f aca="false">'Mem. escrita B'!M1</f>
        <v>Videojocs del futur</v>
      </c>
      <c r="N1" s="528" t="str">
        <f aca="false">'Mem. escrita B'!N1</f>
        <v>L'esport i l'alimentació</v>
      </c>
      <c r="O1" s="528" t="str">
        <f aca="false">'Mem. escrita B'!O1</f>
        <v>Les addiccions dels joves</v>
      </c>
      <c r="P1" s="528" t="str">
        <f aca="false">'Mem. escrita B'!P1</f>
        <v>Les adiccions a les xarxes socials</v>
      </c>
      <c r="Q1" s="528" t="str">
        <f aca="false">'Mem. escrita B'!Q1</f>
        <v>-</v>
      </c>
      <c r="R1" s="528" t="str">
        <f aca="false">'Mem. escrita B'!R1</f>
        <v>-</v>
      </c>
    </row>
    <row r="2" customFormat="false" ht="15.75" hidden="false" customHeight="true" outlineLevel="0" collapsed="false">
      <c r="A2" s="529" t="s">
        <v>341</v>
      </c>
      <c r="B2" s="530" t="s">
        <v>345</v>
      </c>
      <c r="C2" s="530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</row>
    <row r="3" customFormat="false" ht="15.75" hidden="false" customHeight="false" outlineLevel="0" collapsed="false">
      <c r="A3" s="529"/>
      <c r="B3" s="531" t="s">
        <v>320</v>
      </c>
      <c r="C3" s="531"/>
      <c r="D3" s="532" t="str">
        <f aca="false">'Mem. escrita B'!D3</f>
        <v>Paula Conejo, Julia Lucas</v>
      </c>
      <c r="E3" s="532" t="str">
        <f aca="false">'Mem. escrita B'!E3</f>
        <v>Ivette Martínez, Miriam Roselló</v>
      </c>
      <c r="F3" s="532" t="str">
        <f aca="false">'Mem. escrita B'!F3</f>
        <v>Sergio Sánchez, Andreu Martí</v>
      </c>
      <c r="G3" s="532" t="str">
        <f aca="false">'Mem. escrita B'!G3</f>
        <v>Marçal Sánchez, David Pérez</v>
      </c>
      <c r="H3" s="532" t="str">
        <f aca="false">'Mem. escrita B'!H3</f>
        <v>Marcelino Justino, Diego Rodríguez</v>
      </c>
      <c r="I3" s="532" t="str">
        <f aca="false">'Mem. escrita B'!I3</f>
        <v>Pablo Recasens, Alan López</v>
      </c>
      <c r="J3" s="532" t="str">
        <f aca="false">'Mem. escrita B'!J3</f>
        <v>Adam Restoy, Adriá Bermejo</v>
      </c>
      <c r="K3" s="532" t="str">
        <f aca="false">'Mem. escrita B'!K3</f>
        <v>Adrá Padilla, Joan Serrano</v>
      </c>
      <c r="L3" s="532" t="str">
        <f aca="false">'Mem. escrita B'!L3</f>
        <v>Isaac, Segarra, Joan Riera</v>
      </c>
      <c r="M3" s="532" t="str">
        <f aca="false">'Mem. escrita B'!M3</f>
        <v>Dragos Capraru</v>
      </c>
      <c r="N3" s="532" t="str">
        <f aca="false">'Mem. escrita B'!N3</f>
        <v>Mireia Cuadrado, Aina Márquez</v>
      </c>
      <c r="O3" s="532" t="str">
        <f aca="false">'Mem. escrita B'!O3</f>
        <v>Michelle Ibòs, Malena García</v>
      </c>
      <c r="P3" s="532" t="str">
        <f aca="false">'Mem. escrita B'!P3</f>
        <v>Adrà Frukacz, Octavi Álvarez</v>
      </c>
      <c r="Q3" s="532" t="str">
        <f aca="false">'Mem. escrita B'!Q3</f>
        <v>-</v>
      </c>
      <c r="R3" s="532" t="str">
        <f aca="false">'Mem. escrita B'!R3</f>
        <v>-</v>
      </c>
    </row>
    <row r="4" customFormat="false" ht="15.75" hidden="false" customHeight="true" outlineLevel="0" collapsed="false">
      <c r="A4" s="588" t="s">
        <v>411</v>
      </c>
      <c r="B4" s="589" t="s">
        <v>412</v>
      </c>
      <c r="C4" s="590" t="s">
        <v>413</v>
      </c>
      <c r="D4" s="536" t="n">
        <v>5</v>
      </c>
      <c r="E4" s="536" t="n">
        <v>2</v>
      </c>
      <c r="F4" s="536" t="n">
        <v>2</v>
      </c>
      <c r="G4" s="536" t="n">
        <v>3</v>
      </c>
      <c r="H4" s="536" t="n">
        <v>5</v>
      </c>
      <c r="I4" s="536" t="n">
        <v>3</v>
      </c>
      <c r="J4" s="536"/>
      <c r="K4" s="536" t="n">
        <v>5</v>
      </c>
      <c r="L4" s="536" t="n">
        <v>1</v>
      </c>
      <c r="M4" s="536" t="n">
        <v>3</v>
      </c>
      <c r="N4" s="536" t="n">
        <v>2</v>
      </c>
      <c r="O4" s="536" t="n">
        <v>5</v>
      </c>
      <c r="P4" s="536"/>
      <c r="Q4" s="536"/>
      <c r="R4" s="536"/>
    </row>
    <row r="5" customFormat="false" ht="15.75" hidden="false" customHeight="false" outlineLevel="0" collapsed="false">
      <c r="A5" s="588"/>
      <c r="B5" s="591" t="s">
        <v>414</v>
      </c>
      <c r="C5" s="592" t="s">
        <v>222</v>
      </c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</row>
    <row r="6" customFormat="false" ht="15.75" hidden="false" customHeight="false" outlineLevel="0" collapsed="false">
      <c r="A6" s="588"/>
      <c r="B6" s="591" t="s">
        <v>415</v>
      </c>
      <c r="C6" s="592" t="s">
        <v>416</v>
      </c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</row>
    <row r="7" customFormat="false" ht="15.75" hidden="false" customHeight="false" outlineLevel="0" collapsed="false">
      <c r="A7" s="588"/>
      <c r="B7" s="593" t="s">
        <v>417</v>
      </c>
      <c r="C7" s="592" t="s">
        <v>418</v>
      </c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</row>
    <row r="8" customFormat="false" ht="15.75" hidden="false" customHeight="true" outlineLevel="0" collapsed="false">
      <c r="A8" s="594" t="s">
        <v>419</v>
      </c>
      <c r="B8" s="595" t="s">
        <v>420</v>
      </c>
      <c r="C8" s="596" t="s">
        <v>413</v>
      </c>
      <c r="D8" s="597" t="n">
        <v>6</v>
      </c>
      <c r="E8" s="597" t="n">
        <v>4</v>
      </c>
      <c r="F8" s="597" t="n">
        <v>3</v>
      </c>
      <c r="G8" s="597" t="n">
        <v>3</v>
      </c>
      <c r="H8" s="597" t="n">
        <v>6</v>
      </c>
      <c r="I8" s="597" t="n">
        <v>4</v>
      </c>
      <c r="J8" s="597"/>
      <c r="K8" s="597" t="n">
        <v>4</v>
      </c>
      <c r="L8" s="597" t="n">
        <v>2</v>
      </c>
      <c r="M8" s="597" t="n">
        <v>4</v>
      </c>
      <c r="N8" s="597" t="n">
        <v>3</v>
      </c>
      <c r="O8" s="597" t="n">
        <v>4</v>
      </c>
      <c r="P8" s="597"/>
      <c r="Q8" s="597"/>
      <c r="R8" s="597"/>
    </row>
    <row r="9" customFormat="false" ht="15.75" hidden="false" customHeight="false" outlineLevel="0" collapsed="false">
      <c r="A9" s="594"/>
      <c r="B9" s="595" t="s">
        <v>421</v>
      </c>
      <c r="C9" s="596" t="s">
        <v>222</v>
      </c>
      <c r="D9" s="597"/>
      <c r="E9" s="597"/>
      <c r="F9" s="597"/>
      <c r="G9" s="597"/>
      <c r="H9" s="597"/>
      <c r="I9" s="597"/>
      <c r="J9" s="597"/>
      <c r="K9" s="597"/>
      <c r="L9" s="597"/>
      <c r="M9" s="597"/>
      <c r="N9" s="597"/>
      <c r="O9" s="597"/>
      <c r="P9" s="597"/>
      <c r="Q9" s="597"/>
      <c r="R9" s="597"/>
    </row>
    <row r="10" customFormat="false" ht="15.75" hidden="false" customHeight="false" outlineLevel="0" collapsed="false">
      <c r="A10" s="594"/>
      <c r="B10" s="595" t="s">
        <v>422</v>
      </c>
      <c r="C10" s="596" t="s">
        <v>416</v>
      </c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</row>
    <row r="11" customFormat="false" ht="15.75" hidden="false" customHeight="false" outlineLevel="0" collapsed="false">
      <c r="A11" s="594"/>
      <c r="B11" s="598" t="s">
        <v>423</v>
      </c>
      <c r="C11" s="596" t="s">
        <v>418</v>
      </c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7"/>
      <c r="R11" s="597"/>
    </row>
    <row r="12" customFormat="false" ht="15.75" hidden="false" customHeight="true" outlineLevel="0" collapsed="false">
      <c r="A12" s="588" t="s">
        <v>424</v>
      </c>
      <c r="B12" s="589" t="s">
        <v>425</v>
      </c>
      <c r="C12" s="590" t="s">
        <v>413</v>
      </c>
      <c r="D12" s="536" t="n">
        <v>5</v>
      </c>
      <c r="E12" s="536" t="n">
        <v>3</v>
      </c>
      <c r="F12" s="536" t="n">
        <v>3</v>
      </c>
      <c r="G12" s="536" t="n">
        <v>3</v>
      </c>
      <c r="H12" s="536" t="n">
        <v>5</v>
      </c>
      <c r="I12" s="536" t="n">
        <v>2</v>
      </c>
      <c r="J12" s="536"/>
      <c r="K12" s="536" t="n">
        <v>3</v>
      </c>
      <c r="L12" s="536" t="n">
        <v>2</v>
      </c>
      <c r="M12" s="536" t="n">
        <v>4</v>
      </c>
      <c r="N12" s="536" t="n">
        <v>3</v>
      </c>
      <c r="O12" s="536" t="n">
        <v>3</v>
      </c>
      <c r="P12" s="536"/>
      <c r="Q12" s="536"/>
      <c r="R12" s="536"/>
    </row>
    <row r="13" customFormat="false" ht="15.75" hidden="false" customHeight="false" outlineLevel="0" collapsed="false">
      <c r="A13" s="588"/>
      <c r="B13" s="591" t="s">
        <v>426</v>
      </c>
      <c r="C13" s="592" t="s">
        <v>222</v>
      </c>
      <c r="D13" s="536"/>
      <c r="E13" s="536"/>
      <c r="F13" s="536"/>
      <c r="G13" s="536"/>
      <c r="H13" s="536"/>
      <c r="I13" s="536"/>
      <c r="J13" s="536"/>
      <c r="K13" s="536"/>
      <c r="L13" s="536"/>
      <c r="M13" s="536"/>
      <c r="N13" s="536"/>
      <c r="O13" s="536"/>
      <c r="P13" s="536"/>
      <c r="Q13" s="536"/>
      <c r="R13" s="536"/>
    </row>
    <row r="14" customFormat="false" ht="15.75" hidden="false" customHeight="false" outlineLevel="0" collapsed="false">
      <c r="A14" s="588"/>
      <c r="B14" s="591" t="s">
        <v>427</v>
      </c>
      <c r="C14" s="592" t="s">
        <v>416</v>
      </c>
      <c r="D14" s="536"/>
      <c r="E14" s="536"/>
      <c r="F14" s="536"/>
      <c r="G14" s="536"/>
      <c r="H14" s="536"/>
      <c r="I14" s="536"/>
      <c r="J14" s="536"/>
      <c r="K14" s="536"/>
      <c r="L14" s="536"/>
      <c r="M14" s="536"/>
      <c r="N14" s="536"/>
      <c r="O14" s="536"/>
      <c r="P14" s="536"/>
      <c r="Q14" s="536"/>
      <c r="R14" s="536"/>
    </row>
    <row r="15" customFormat="false" ht="15.75" hidden="false" customHeight="false" outlineLevel="0" collapsed="false">
      <c r="A15" s="588"/>
      <c r="B15" s="593" t="s">
        <v>428</v>
      </c>
      <c r="C15" s="592" t="s">
        <v>418</v>
      </c>
      <c r="D15" s="536"/>
      <c r="E15" s="536"/>
      <c r="F15" s="536"/>
      <c r="G15" s="536"/>
      <c r="H15" s="536"/>
      <c r="I15" s="536"/>
      <c r="J15" s="536"/>
      <c r="K15" s="536"/>
      <c r="L15" s="536"/>
      <c r="M15" s="536"/>
      <c r="N15" s="536"/>
      <c r="O15" s="536"/>
      <c r="P15" s="536"/>
      <c r="Q15" s="536"/>
      <c r="R15" s="536"/>
    </row>
    <row r="16" customFormat="false" ht="15.75" hidden="false" customHeight="true" outlineLevel="0" collapsed="false">
      <c r="A16" s="594" t="s">
        <v>429</v>
      </c>
      <c r="B16" s="595" t="s">
        <v>430</v>
      </c>
      <c r="C16" s="596" t="s">
        <v>413</v>
      </c>
      <c r="D16" s="599" t="n">
        <v>3</v>
      </c>
      <c r="E16" s="599" t="n">
        <v>2</v>
      </c>
      <c r="F16" s="599" t="n">
        <v>3</v>
      </c>
      <c r="G16" s="599" t="n">
        <v>3</v>
      </c>
      <c r="H16" s="599" t="n">
        <v>6</v>
      </c>
      <c r="I16" s="599" t="n">
        <v>2</v>
      </c>
      <c r="J16" s="599"/>
      <c r="K16" s="599" t="n">
        <v>3</v>
      </c>
      <c r="L16" s="599" t="n">
        <v>1</v>
      </c>
      <c r="M16" s="599" t="n">
        <v>2</v>
      </c>
      <c r="N16" s="599" t="n">
        <v>3</v>
      </c>
      <c r="O16" s="599" t="n">
        <v>3</v>
      </c>
      <c r="P16" s="599"/>
      <c r="Q16" s="599"/>
      <c r="R16" s="599"/>
    </row>
    <row r="17" customFormat="false" ht="15.75" hidden="false" customHeight="false" outlineLevel="0" collapsed="false">
      <c r="A17" s="594"/>
      <c r="B17" s="595" t="s">
        <v>431</v>
      </c>
      <c r="C17" s="596" t="s">
        <v>222</v>
      </c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9"/>
      <c r="O17" s="599"/>
      <c r="P17" s="599"/>
      <c r="Q17" s="599"/>
      <c r="R17" s="599"/>
    </row>
    <row r="18" customFormat="false" ht="15.75" hidden="false" customHeight="false" outlineLevel="0" collapsed="false">
      <c r="A18" s="594"/>
      <c r="B18" s="595" t="s">
        <v>432</v>
      </c>
      <c r="C18" s="596" t="s">
        <v>416</v>
      </c>
      <c r="D18" s="599"/>
      <c r="E18" s="599"/>
      <c r="F18" s="599"/>
      <c r="G18" s="599"/>
      <c r="H18" s="599"/>
      <c r="I18" s="599"/>
      <c r="J18" s="599"/>
      <c r="K18" s="599"/>
      <c r="L18" s="599"/>
      <c r="M18" s="599"/>
      <c r="N18" s="599"/>
      <c r="O18" s="599"/>
      <c r="P18" s="599"/>
      <c r="Q18" s="599"/>
      <c r="R18" s="599"/>
    </row>
    <row r="19" customFormat="false" ht="15.75" hidden="false" customHeight="false" outlineLevel="0" collapsed="false">
      <c r="A19" s="594"/>
      <c r="B19" s="598" t="s">
        <v>433</v>
      </c>
      <c r="C19" s="596" t="s">
        <v>418</v>
      </c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9"/>
      <c r="O19" s="599"/>
      <c r="P19" s="599"/>
      <c r="Q19" s="599"/>
      <c r="R19" s="599"/>
    </row>
    <row r="20" customFormat="false" ht="15.75" hidden="false" customHeight="true" outlineLevel="0" collapsed="false">
      <c r="A20" s="588" t="s">
        <v>434</v>
      </c>
      <c r="B20" s="589" t="s">
        <v>435</v>
      </c>
      <c r="C20" s="590" t="s">
        <v>413</v>
      </c>
      <c r="D20" s="600" t="n">
        <v>5</v>
      </c>
      <c r="E20" s="600" t="n">
        <v>2</v>
      </c>
      <c r="F20" s="600" t="n">
        <v>3</v>
      </c>
      <c r="G20" s="600" t="n">
        <v>2</v>
      </c>
      <c r="H20" s="600" t="n">
        <v>4</v>
      </c>
      <c r="I20" s="600" t="n">
        <v>3</v>
      </c>
      <c r="J20" s="600"/>
      <c r="K20" s="600" t="n">
        <v>4</v>
      </c>
      <c r="L20" s="600" t="n">
        <v>1</v>
      </c>
      <c r="M20" s="600" t="n">
        <v>2</v>
      </c>
      <c r="N20" s="600" t="n">
        <v>2</v>
      </c>
      <c r="O20" s="600" t="n">
        <v>3</v>
      </c>
      <c r="P20" s="600"/>
      <c r="Q20" s="600"/>
      <c r="R20" s="600"/>
    </row>
    <row r="21" customFormat="false" ht="15.75" hidden="false" customHeight="false" outlineLevel="0" collapsed="false">
      <c r="A21" s="588"/>
      <c r="B21" s="591" t="s">
        <v>436</v>
      </c>
      <c r="C21" s="592" t="s">
        <v>222</v>
      </c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00"/>
      <c r="O21" s="600"/>
      <c r="P21" s="600"/>
      <c r="Q21" s="600"/>
      <c r="R21" s="600"/>
    </row>
    <row r="22" customFormat="false" ht="15.75" hidden="false" customHeight="false" outlineLevel="0" collapsed="false">
      <c r="A22" s="588"/>
      <c r="B22" s="591" t="s">
        <v>437</v>
      </c>
      <c r="C22" s="592" t="s">
        <v>416</v>
      </c>
      <c r="D22" s="600"/>
      <c r="E22" s="600"/>
      <c r="F22" s="600"/>
      <c r="G22" s="600"/>
      <c r="H22" s="600"/>
      <c r="I22" s="600"/>
      <c r="J22" s="600"/>
      <c r="K22" s="600"/>
      <c r="L22" s="600"/>
      <c r="M22" s="600"/>
      <c r="N22" s="600"/>
      <c r="O22" s="600"/>
      <c r="P22" s="600"/>
      <c r="Q22" s="600"/>
      <c r="R22" s="600"/>
    </row>
    <row r="23" customFormat="false" ht="15.75" hidden="false" customHeight="false" outlineLevel="0" collapsed="false">
      <c r="A23" s="588"/>
      <c r="B23" s="601" t="s">
        <v>438</v>
      </c>
      <c r="C23" s="602" t="s">
        <v>418</v>
      </c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0"/>
      <c r="Q23" s="600"/>
      <c r="R23" s="600"/>
    </row>
    <row r="24" customFormat="false" ht="15.75" hidden="false" customHeight="false" outlineLevel="0" collapsed="false">
      <c r="A24" s="551" t="s">
        <v>439</v>
      </c>
      <c r="B24" s="551"/>
      <c r="C24" s="551"/>
      <c r="D24" s="603" t="n">
        <f aca="false">SUM(D4:D23)/30*10</f>
        <v>8</v>
      </c>
      <c r="E24" s="603" t="n">
        <f aca="false">SUM(E4:E23)/30*10</f>
        <v>4.33333333333333</v>
      </c>
      <c r="F24" s="603" t="n">
        <f aca="false">SUM(F4:F23)/30*10</f>
        <v>4.66666666666667</v>
      </c>
      <c r="G24" s="603" t="n">
        <f aca="false">SUM(G4:G23)/30*10</f>
        <v>4.66666666666667</v>
      </c>
      <c r="H24" s="603" t="n">
        <f aca="false">SUM(H4:H23)/30*10</f>
        <v>8.66666666666667</v>
      </c>
      <c r="I24" s="603" t="n">
        <f aca="false">SUM(I4:I23)/30*10</f>
        <v>4.66666666666667</v>
      </c>
      <c r="J24" s="603" t="n">
        <f aca="false">SUM(J4:J23)/30*10</f>
        <v>0</v>
      </c>
      <c r="K24" s="603" t="n">
        <f aca="false">SUM(K4:K23)/30*10</f>
        <v>6.33333333333333</v>
      </c>
      <c r="L24" s="603" t="n">
        <f aca="false">SUM(L4:L23)/30*10</f>
        <v>2.33333333333333</v>
      </c>
      <c r="M24" s="603" t="n">
        <f aca="false">SUM(M4:M23)/30*10</f>
        <v>5</v>
      </c>
      <c r="N24" s="603" t="n">
        <f aca="false">SUM(N4:N23)/30*10</f>
        <v>4.33333333333333</v>
      </c>
      <c r="O24" s="603" t="n">
        <f aca="false">SUM(O4:O23)/30*10</f>
        <v>6</v>
      </c>
      <c r="P24" s="580" t="n">
        <f aca="false">SUM(P4:P23)/30*10</f>
        <v>0</v>
      </c>
      <c r="Q24" s="603" t="n">
        <f aca="false">SUM(Q4:Q23)/30*10</f>
        <v>0</v>
      </c>
      <c r="R24" s="580" t="n">
        <f aca="false">SUM(R4:R23)/30*10</f>
        <v>0</v>
      </c>
    </row>
  </sheetData>
  <mergeCells count="100">
    <mergeCell ref="A1:C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A2:A3"/>
    <mergeCell ref="B2:C2"/>
    <mergeCell ref="B3:C3"/>
    <mergeCell ref="A4:A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A8:A11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O8:O11"/>
    <mergeCell ref="P8:P11"/>
    <mergeCell ref="Q8:Q11"/>
    <mergeCell ref="R8:R11"/>
    <mergeCell ref="A12:A15"/>
    <mergeCell ref="D12:D15"/>
    <mergeCell ref="E12:E15"/>
    <mergeCell ref="F12:F15"/>
    <mergeCell ref="G12:G15"/>
    <mergeCell ref="H12:H15"/>
    <mergeCell ref="I12:I15"/>
    <mergeCell ref="J12:J15"/>
    <mergeCell ref="K12:K15"/>
    <mergeCell ref="L12:L15"/>
    <mergeCell ref="M12:M15"/>
    <mergeCell ref="N12:N15"/>
    <mergeCell ref="O12:O15"/>
    <mergeCell ref="P12:P15"/>
    <mergeCell ref="Q12:Q15"/>
    <mergeCell ref="R12:R15"/>
    <mergeCell ref="A16:A19"/>
    <mergeCell ref="D16:D19"/>
    <mergeCell ref="E16:E19"/>
    <mergeCell ref="F16:F19"/>
    <mergeCell ref="G16:G19"/>
    <mergeCell ref="H16:H19"/>
    <mergeCell ref="I16:I19"/>
    <mergeCell ref="J16:J19"/>
    <mergeCell ref="K16:K19"/>
    <mergeCell ref="L16:L19"/>
    <mergeCell ref="M16:M19"/>
    <mergeCell ref="N16:N19"/>
    <mergeCell ref="O16:O19"/>
    <mergeCell ref="P16:P19"/>
    <mergeCell ref="Q16:Q19"/>
    <mergeCell ref="R16:R19"/>
    <mergeCell ref="A20:A23"/>
    <mergeCell ref="D20:D23"/>
    <mergeCell ref="E20:E23"/>
    <mergeCell ref="F20:F23"/>
    <mergeCell ref="G20:G23"/>
    <mergeCell ref="H20:H23"/>
    <mergeCell ref="I20:I23"/>
    <mergeCell ref="J20:J23"/>
    <mergeCell ref="K20:K23"/>
    <mergeCell ref="L20:L23"/>
    <mergeCell ref="M20:M23"/>
    <mergeCell ref="N20:N23"/>
    <mergeCell ref="O20:O23"/>
    <mergeCell ref="P20:P23"/>
    <mergeCell ref="Q20:Q23"/>
    <mergeCell ref="R20:R23"/>
    <mergeCell ref="A24:C24"/>
  </mergeCells>
  <conditionalFormatting sqref="D4:R23">
    <cfRule type="cellIs" priority="2" operator="greaterThan" aboveAverage="0" equalAverage="0" bottom="0" percent="0" rank="0" text="" dxfId="0">
      <formula>6</formula>
    </cfRule>
  </conditionalFormatting>
  <conditionalFormatting sqref="D4:R23">
    <cfRule type="cellIs" priority="3" operator="lessThan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tabColor rgb="FF4A86E8"/>
    <pageSetUpPr fitToPage="true"/>
  </sheetPr>
  <dimension ref="A1:AT3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5" topLeftCell="B6" activePane="bottomRight" state="frozen"/>
      <selection pane="topLeft" activeCell="A1" activeCellId="0" sqref="A1"/>
      <selection pane="topRight" activeCell="B1" activeCellId="0" sqref="B1"/>
      <selection pane="bottomLeft" activeCell="A6" activeCellId="0" sqref="A6"/>
      <selection pane="bottomRight" activeCell="B6" activeCellId="0" sqref="B6"/>
    </sheetView>
  </sheetViews>
  <sheetFormatPr defaultRowHeight="15.75" outlineLevelRow="0" outlineLevelCol="0"/>
  <cols>
    <col collapsed="false" customWidth="true" hidden="false" outlineLevel="0" max="1" min="1" style="0" width="25"/>
    <col collapsed="false" customWidth="true" hidden="false" outlineLevel="0" max="2" min="2" style="0" width="9.29"/>
    <col collapsed="false" customWidth="true" hidden="false" outlineLevel="0" max="3" min="3" style="0" width="10"/>
    <col collapsed="false" customWidth="true" hidden="false" outlineLevel="0" max="4" min="4" style="0" width="7.57"/>
    <col collapsed="false" customWidth="true" hidden="false" outlineLevel="0" max="5" min="5" style="0" width="9.13"/>
    <col collapsed="false" customWidth="true" hidden="false" outlineLevel="0" max="6" min="6" style="0" width="10"/>
    <col collapsed="false" customWidth="true" hidden="false" outlineLevel="0" max="7" min="7" style="0" width="7.57"/>
    <col collapsed="false" customWidth="true" hidden="false" outlineLevel="0" max="8" min="8" style="0" width="9.13"/>
    <col collapsed="false" customWidth="true" hidden="false" outlineLevel="0" max="9" min="9" style="0" width="9.86"/>
    <col collapsed="false" customWidth="true" hidden="false" outlineLevel="0" max="10" min="10" style="0" width="7.57"/>
    <col collapsed="false" customWidth="true" hidden="false" outlineLevel="0" max="11" min="11" style="0" width="9.29"/>
    <col collapsed="false" customWidth="true" hidden="false" outlineLevel="0" max="12" min="12" style="0" width="10"/>
    <col collapsed="false" customWidth="true" hidden="false" outlineLevel="0" max="13" min="13" style="0" width="7.57"/>
    <col collapsed="false" customWidth="true" hidden="false" outlineLevel="0" max="14" min="14" style="0" width="9.13"/>
    <col collapsed="false" customWidth="true" hidden="false" outlineLevel="0" max="15" min="15" style="0" width="10"/>
    <col collapsed="false" customWidth="true" hidden="false" outlineLevel="0" max="16" min="16" style="0" width="7.57"/>
    <col collapsed="false" customWidth="true" hidden="false" outlineLevel="0" max="17" min="17" style="0" width="9.13"/>
    <col collapsed="false" customWidth="true" hidden="false" outlineLevel="0" max="18" min="18" style="0" width="9.86"/>
    <col collapsed="false" customWidth="true" hidden="false" outlineLevel="0" max="19" min="19" style="0" width="7.57"/>
    <col collapsed="false" customWidth="true" hidden="true" outlineLevel="0" max="20" min="20" style="0" width="9.13"/>
    <col collapsed="false" customWidth="true" hidden="true" outlineLevel="0" max="21" min="21" style="0" width="10"/>
    <col collapsed="false" customWidth="true" hidden="true" outlineLevel="0" max="22" min="22" style="0" width="7.57"/>
    <col collapsed="false" customWidth="true" hidden="true" outlineLevel="0" max="23" min="23" style="0" width="9.13"/>
    <col collapsed="false" customWidth="true" hidden="true" outlineLevel="0" max="24" min="24" style="0" width="9.86"/>
    <col collapsed="false" customWidth="true" hidden="true" outlineLevel="0" max="25" min="25" style="0" width="7.57"/>
    <col collapsed="false" customWidth="true" hidden="false" outlineLevel="0" max="26" min="26" style="0" width="8.57"/>
    <col collapsed="false" customWidth="true" hidden="false" outlineLevel="0" max="27" min="27" style="0" width="8.43"/>
    <col collapsed="false" customWidth="true" hidden="false" outlineLevel="0" max="44" min="28" style="0" width="14.43"/>
    <col collapsed="false" customWidth="true" hidden="false" outlineLevel="0" max="45" min="45" style="0" width="20.3"/>
    <col collapsed="false" customWidth="true" hidden="false" outlineLevel="0" max="1025" min="46" style="0" width="14.43"/>
  </cols>
  <sheetData>
    <row r="1" customFormat="false" ht="24.75" hidden="false" customHeight="true" outlineLevel="0" collapsed="false">
      <c r="A1" s="998" t="s">
        <v>633</v>
      </c>
      <c r="B1" s="999" t="s">
        <v>146</v>
      </c>
      <c r="C1" s="999"/>
      <c r="D1" s="999"/>
      <c r="E1" s="999"/>
      <c r="F1" s="999"/>
      <c r="G1" s="999"/>
      <c r="H1" s="999"/>
      <c r="I1" s="999"/>
      <c r="J1" s="999"/>
      <c r="K1" s="999"/>
      <c r="L1" s="999"/>
      <c r="M1" s="999"/>
      <c r="N1" s="999"/>
      <c r="O1" s="999"/>
      <c r="P1" s="999"/>
      <c r="Q1" s="999"/>
      <c r="R1" s="999"/>
      <c r="S1" s="999"/>
      <c r="T1" s="999"/>
      <c r="U1" s="999"/>
      <c r="V1" s="999"/>
      <c r="W1" s="999"/>
      <c r="X1" s="999"/>
      <c r="Y1" s="999"/>
      <c r="Z1" s="999"/>
      <c r="AA1" s="999"/>
      <c r="AE1" s="1000"/>
    </row>
    <row r="2" customFormat="false" ht="23.25" hidden="false" customHeight="true" outlineLevel="0" collapsed="false">
      <c r="A2" s="998"/>
      <c r="B2" s="1001" t="s">
        <v>634</v>
      </c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1"/>
      <c r="V2" s="1001"/>
      <c r="W2" s="1001"/>
      <c r="X2" s="1001"/>
      <c r="Y2" s="1001"/>
      <c r="Z2" s="1001"/>
      <c r="AA2" s="1001"/>
    </row>
    <row r="3" customFormat="false" ht="17.25" hidden="false" customHeight="true" outlineLevel="0" collapsed="false">
      <c r="A3" s="998"/>
      <c r="B3" s="1002" t="s">
        <v>498</v>
      </c>
      <c r="C3" s="1002"/>
      <c r="D3" s="1002"/>
      <c r="E3" s="1003" t="s">
        <v>497</v>
      </c>
      <c r="F3" s="1003"/>
      <c r="G3" s="1003"/>
      <c r="H3" s="1004" t="s">
        <v>496</v>
      </c>
      <c r="I3" s="1004"/>
      <c r="J3" s="1004"/>
      <c r="K3" s="1005" t="s">
        <v>635</v>
      </c>
      <c r="L3" s="1005"/>
      <c r="M3" s="1005"/>
      <c r="N3" s="1006" t="s">
        <v>636</v>
      </c>
      <c r="O3" s="1006"/>
      <c r="P3" s="1006"/>
      <c r="Q3" s="1007" t="s">
        <v>637</v>
      </c>
      <c r="R3" s="1007"/>
      <c r="S3" s="1007"/>
      <c r="T3" s="1008" t="s">
        <v>638</v>
      </c>
      <c r="U3" s="1008"/>
      <c r="V3" s="1008"/>
      <c r="W3" s="1009" t="s">
        <v>639</v>
      </c>
      <c r="X3" s="1009"/>
      <c r="Y3" s="1009"/>
      <c r="Z3" s="663" t="s">
        <v>640</v>
      </c>
      <c r="AA3" s="663"/>
    </row>
    <row r="4" customFormat="false" ht="27.75" hidden="false" customHeight="true" outlineLevel="0" collapsed="false">
      <c r="A4" s="1010" t="s">
        <v>315</v>
      </c>
      <c r="B4" s="1011" t="s">
        <v>489</v>
      </c>
      <c r="C4" s="1012" t="s">
        <v>490</v>
      </c>
      <c r="D4" s="1013" t="s">
        <v>641</v>
      </c>
      <c r="E4" s="668" t="s">
        <v>489</v>
      </c>
      <c r="F4" s="669" t="s">
        <v>490</v>
      </c>
      <c r="G4" s="1014" t="s">
        <v>641</v>
      </c>
      <c r="H4" s="666" t="s">
        <v>489</v>
      </c>
      <c r="I4" s="667" t="s">
        <v>490</v>
      </c>
      <c r="J4" s="1015" t="s">
        <v>641</v>
      </c>
      <c r="K4" s="1016" t="s">
        <v>489</v>
      </c>
      <c r="L4" s="1017" t="s">
        <v>490</v>
      </c>
      <c r="M4" s="1018" t="s">
        <v>641</v>
      </c>
      <c r="N4" s="1019" t="s">
        <v>489</v>
      </c>
      <c r="O4" s="1020" t="s">
        <v>490</v>
      </c>
      <c r="P4" s="1021" t="s">
        <v>641</v>
      </c>
      <c r="Q4" s="1022" t="s">
        <v>489</v>
      </c>
      <c r="R4" s="1023" t="s">
        <v>490</v>
      </c>
      <c r="S4" s="1024" t="s">
        <v>641</v>
      </c>
      <c r="T4" s="1025" t="s">
        <v>489</v>
      </c>
      <c r="U4" s="1026" t="s">
        <v>490</v>
      </c>
      <c r="V4" s="1027" t="s">
        <v>641</v>
      </c>
      <c r="W4" s="1028" t="s">
        <v>489</v>
      </c>
      <c r="X4" s="1029" t="s">
        <v>490</v>
      </c>
      <c r="Y4" s="1030" t="s">
        <v>641</v>
      </c>
      <c r="Z4" s="1031" t="s">
        <v>14</v>
      </c>
      <c r="AA4" s="1031"/>
      <c r="AB4" s="486"/>
      <c r="AC4" s="150"/>
      <c r="AD4" s="142"/>
      <c r="AE4" s="486"/>
      <c r="AF4" s="486"/>
      <c r="AG4" s="486"/>
      <c r="AH4" s="486"/>
      <c r="AI4" s="486"/>
      <c r="AJ4" s="486"/>
      <c r="AK4" s="486"/>
      <c r="AL4" s="486"/>
      <c r="AM4" s="486"/>
      <c r="AN4" s="486"/>
      <c r="AO4" s="486"/>
      <c r="AP4" s="486"/>
      <c r="AQ4" s="486"/>
      <c r="AR4" s="486"/>
      <c r="AS4" s="486"/>
      <c r="AT4" s="486"/>
    </row>
    <row r="5" customFormat="false" ht="21" hidden="false" customHeight="true" outlineLevel="0" collapsed="false">
      <c r="A5" s="1032" t="s">
        <v>495</v>
      </c>
      <c r="B5" s="1033" t="n">
        <f aca="false">'Memòria Històrica'!B21</f>
        <v>0.1</v>
      </c>
      <c r="C5" s="1034" t="n">
        <f aca="false">'Memòria Històrica'!B22</f>
        <v>0.4</v>
      </c>
      <c r="D5" s="1013"/>
      <c r="E5" s="1035" t="n">
        <f aca="false">B5</f>
        <v>0.1</v>
      </c>
      <c r="F5" s="1036" t="n">
        <f aca="false">C5</f>
        <v>0.4</v>
      </c>
      <c r="G5" s="1014"/>
      <c r="H5" s="1037" t="n">
        <f aca="false">B5</f>
        <v>0.1</v>
      </c>
      <c r="I5" s="1038" t="n">
        <f aca="false">C5</f>
        <v>0.4</v>
      </c>
      <c r="J5" s="1015"/>
      <c r="K5" s="1039" t="n">
        <f aca="false">B5</f>
        <v>0.1</v>
      </c>
      <c r="L5" s="1040" t="n">
        <f aca="false">C5</f>
        <v>0.4</v>
      </c>
      <c r="M5" s="1018"/>
      <c r="N5" s="1041" t="n">
        <f aca="false">B5</f>
        <v>0.1</v>
      </c>
      <c r="O5" s="1042" t="n">
        <f aca="false">C5</f>
        <v>0.4</v>
      </c>
      <c r="P5" s="1021"/>
      <c r="Q5" s="1043" t="n">
        <f aca="false">B5</f>
        <v>0.1</v>
      </c>
      <c r="R5" s="1044" t="n">
        <f aca="false">C5</f>
        <v>0.4</v>
      </c>
      <c r="S5" s="1024"/>
      <c r="T5" s="1045" t="n">
        <f aca="false">B5</f>
        <v>0.1</v>
      </c>
      <c r="U5" s="1046" t="n">
        <f aca="false">C5</f>
        <v>0.4</v>
      </c>
      <c r="V5" s="1027"/>
      <c r="W5" s="1047" t="n">
        <f aca="false">B5</f>
        <v>0.1</v>
      </c>
      <c r="X5" s="1048" t="n">
        <f aca="false">C5</f>
        <v>0.4</v>
      </c>
      <c r="Y5" s="1030"/>
      <c r="Z5" s="1049" t="n">
        <v>0.5</v>
      </c>
      <c r="AA5" s="1049"/>
      <c r="AC5" s="142"/>
      <c r="AD5" s="142"/>
    </row>
    <row r="6" customFormat="false" ht="15.75" hidden="false" customHeight="false" outlineLevel="0" collapsed="false">
      <c r="A6" s="1050" t="str">
        <f aca="false">'ALUMNAT 4t'!C5</f>
        <v>Alegre, Erika</v>
      </c>
      <c r="B6" s="698"/>
      <c r="C6" s="698"/>
      <c r="D6" s="1051" t="n">
        <f aca="false">B6*$B$5+C6*$C$5+Z6*$Z$5</f>
        <v>5</v>
      </c>
      <c r="E6" s="1052"/>
      <c r="F6" s="1052"/>
      <c r="G6" s="1053" t="n">
        <f aca="false">E6*$E$5+F6*$F$5+Z6*$Z$5</f>
        <v>5</v>
      </c>
      <c r="H6" s="1054"/>
      <c r="I6" s="1054"/>
      <c r="J6" s="1055" t="n">
        <f aca="false">H6*$H$5+I6*$I$5+Z6*$Z$5</f>
        <v>5</v>
      </c>
      <c r="K6" s="1056"/>
      <c r="L6" s="1056"/>
      <c r="M6" s="1057" t="n">
        <f aca="false">K6*$K$5+L6*$L$5+Z6*$Z$5</f>
        <v>5</v>
      </c>
      <c r="N6" s="1058"/>
      <c r="O6" s="1058"/>
      <c r="P6" s="547" t="n">
        <f aca="false">N6*$N$5+O6*$O$5+Z6*$Z$5</f>
        <v>5</v>
      </c>
      <c r="Q6" s="1059"/>
      <c r="R6" s="1059"/>
      <c r="S6" s="1060" t="n">
        <f aca="false">Q6*$Q$5+R6*$R$5+Z6*$Z$5</f>
        <v>5</v>
      </c>
      <c r="T6" s="1061"/>
      <c r="U6" s="1061"/>
      <c r="V6" s="1062" t="n">
        <f aca="false">T6*$T$5+U6*$U$5+Z6*$Z$5</f>
        <v>5</v>
      </c>
      <c r="W6" s="1063"/>
      <c r="X6" s="1063"/>
      <c r="Y6" s="1064" t="n">
        <f aca="false">W6*$W$5+X6*$X$5+Z6*$Z$5</f>
        <v>5</v>
      </c>
      <c r="Z6" s="699" t="n">
        <f aca="false">'Memòria Històrica'!AG5</f>
        <v>10</v>
      </c>
      <c r="AA6" s="699"/>
      <c r="AB6" s="79" t="s">
        <v>196</v>
      </c>
    </row>
    <row r="7" customFormat="false" ht="15.75" hidden="false" customHeight="false" outlineLevel="0" collapsed="false">
      <c r="A7" s="1050" t="str">
        <f aca="false">'ALUMNAT 4t'!C6</f>
        <v>Alonso, Alba Mª</v>
      </c>
      <c r="B7" s="702"/>
      <c r="C7" s="702"/>
      <c r="D7" s="1051" t="n">
        <f aca="false">B7*$B$5+C7*$C$5+Z7*$Z$5</f>
        <v>4.05</v>
      </c>
      <c r="E7" s="701"/>
      <c r="F7" s="701"/>
      <c r="G7" s="1053" t="n">
        <f aca="false">E7*$E$5+F7*$F$5+Z7*$Z$5</f>
        <v>4.05</v>
      </c>
      <c r="H7" s="700"/>
      <c r="I7" s="700"/>
      <c r="J7" s="1055" t="n">
        <f aca="false">H7*$H$5+I7*$I$5+Z7*$Z$5</f>
        <v>4.05</v>
      </c>
      <c r="K7" s="1065"/>
      <c r="L7" s="1065"/>
      <c r="M7" s="1057" t="n">
        <f aca="false">K7*$K$5+L7*$L$5+Z7*$Z$5</f>
        <v>4.05</v>
      </c>
      <c r="N7" s="1066"/>
      <c r="O7" s="1066"/>
      <c r="P7" s="547" t="n">
        <f aca="false">N7*$N$5+O7*$O$5+Z7*$Z$5</f>
        <v>4.05</v>
      </c>
      <c r="Q7" s="1067"/>
      <c r="R7" s="1067"/>
      <c r="S7" s="1060" t="n">
        <f aca="false">Q7*$Q$5+R7*$R$5+Z7*$Z$5</f>
        <v>4.05</v>
      </c>
      <c r="T7" s="1068"/>
      <c r="U7" s="1068"/>
      <c r="V7" s="1062" t="n">
        <f aca="false">T7*$T$5+U7*$U$5+Z7*$Z$5</f>
        <v>4.05</v>
      </c>
      <c r="W7" s="1069"/>
      <c r="X7" s="1069"/>
      <c r="Y7" s="1064" t="n">
        <f aca="false">W7*$W$5+X7*$X$5+Z7*$Z$5</f>
        <v>4.05</v>
      </c>
      <c r="Z7" s="699" t="n">
        <f aca="false">'Memòria Històrica'!AM5</f>
        <v>8.1</v>
      </c>
      <c r="AA7" s="699"/>
      <c r="AB7" s="79" t="s">
        <v>196</v>
      </c>
    </row>
    <row r="8" customFormat="false" ht="15.75" hidden="false" customHeight="false" outlineLevel="0" collapsed="false">
      <c r="A8" s="1050" t="str">
        <f aca="false">'ALUMNAT 4t'!C7</f>
        <v>Amorós, Martina</v>
      </c>
      <c r="B8" s="698"/>
      <c r="C8" s="698"/>
      <c r="D8" s="1051" t="n">
        <f aca="false">B8*$B$5+C8*$C$5+Z8*$Z$5</f>
        <v>2.5</v>
      </c>
      <c r="E8" s="697"/>
      <c r="F8" s="697"/>
      <c r="G8" s="1053" t="n">
        <f aca="false">E8*$E$5+F8*$F$5+Z8*$Z$5</f>
        <v>2.5</v>
      </c>
      <c r="H8" s="1070"/>
      <c r="I8" s="1070"/>
      <c r="J8" s="1055" t="n">
        <f aca="false">H8*$H$5+I8*$I$5+Z8*$Z$5</f>
        <v>2.5</v>
      </c>
      <c r="K8" s="1071"/>
      <c r="L8" s="1071"/>
      <c r="M8" s="1057" t="n">
        <f aca="false">K8*$K$5+L8*$L$5+Z8*$Z$5</f>
        <v>2.5</v>
      </c>
      <c r="N8" s="1072"/>
      <c r="O8" s="1072"/>
      <c r="P8" s="547" t="n">
        <f aca="false">N8*$N$5+O8*$O$5+Z8*$Z$5</f>
        <v>2.5</v>
      </c>
      <c r="Q8" s="1073"/>
      <c r="R8" s="1073"/>
      <c r="S8" s="1060" t="n">
        <f aca="false">Q8*$Q$5+R8*$R$5+Z8*$Z$5</f>
        <v>2.5</v>
      </c>
      <c r="T8" s="1061"/>
      <c r="U8" s="1061"/>
      <c r="V8" s="1062" t="n">
        <f aca="false">T8*$T$5+U8*$U$5+Z8*$Z$5</f>
        <v>2.5</v>
      </c>
      <c r="W8" s="1074"/>
      <c r="X8" s="1074"/>
      <c r="Y8" s="1064" t="n">
        <f aca="false">W8*$W$5+X8*$X$5+Z8*$Z$5</f>
        <v>2.5</v>
      </c>
      <c r="Z8" s="699" t="n">
        <f aca="false">'Memòria Històrica'!C5</f>
        <v>5</v>
      </c>
      <c r="AA8" s="699"/>
      <c r="AB8" s="79" t="s">
        <v>196</v>
      </c>
    </row>
    <row r="9" customFormat="false" ht="15.75" hidden="false" customHeight="false" outlineLevel="0" collapsed="false">
      <c r="A9" s="1050" t="str">
        <f aca="false">'ALUMNAT 4t'!C8</f>
        <v>Anoro, Ester</v>
      </c>
      <c r="B9" s="698"/>
      <c r="C9" s="698"/>
      <c r="D9" s="1051" t="n">
        <f aca="false">B9*$B$5+C9*$C$5+Z9*$Z$5</f>
        <v>5</v>
      </c>
      <c r="E9" s="697"/>
      <c r="F9" s="697"/>
      <c r="G9" s="1053" t="n">
        <f aca="false">E9*$E$5+F9*$F$5+Z9*$Z$5</f>
        <v>5</v>
      </c>
      <c r="H9" s="1070"/>
      <c r="I9" s="1070"/>
      <c r="J9" s="1055" t="n">
        <f aca="false">H9*$H$5+I9*$I$5+Z9*$Z$5</f>
        <v>5</v>
      </c>
      <c r="K9" s="1071"/>
      <c r="L9" s="1071"/>
      <c r="M9" s="1057" t="n">
        <f aca="false">K9*$K$5+L9*$L$5+Z9*$Z$5</f>
        <v>5</v>
      </c>
      <c r="N9" s="1072"/>
      <c r="O9" s="1072"/>
      <c r="P9" s="547" t="n">
        <f aca="false">N9*$N$5+O9*$O$5+Z9*$Z$5</f>
        <v>5</v>
      </c>
      <c r="Q9" s="1073"/>
      <c r="R9" s="1073"/>
      <c r="S9" s="1060" t="n">
        <f aca="false">Q9*$Q$5+R9*$R$5+Z9*$Z$5</f>
        <v>5</v>
      </c>
      <c r="T9" s="1061"/>
      <c r="U9" s="1061"/>
      <c r="V9" s="1062" t="n">
        <f aca="false">T9*$T$5+U9*$U$5+Z9*$Z$5</f>
        <v>5</v>
      </c>
      <c r="W9" s="1074"/>
      <c r="X9" s="1074"/>
      <c r="Y9" s="1064" t="n">
        <f aca="false">W9*$W$5+X9*$X$5+Z9*$Z$5</f>
        <v>5</v>
      </c>
      <c r="Z9" s="699" t="n">
        <f aca="false">'Memòria Històrica'!BE5</f>
        <v>10</v>
      </c>
      <c r="AA9" s="699"/>
      <c r="AB9" s="79" t="s">
        <v>196</v>
      </c>
    </row>
    <row r="10" customFormat="false" ht="15.75" hidden="false" customHeight="false" outlineLevel="0" collapsed="false">
      <c r="A10" s="1050" t="str">
        <f aca="false">'ALUMNAT 4t'!C9</f>
        <v>Bayarri, Ramón</v>
      </c>
      <c r="B10" s="702"/>
      <c r="C10" s="702"/>
      <c r="D10" s="1051" t="n">
        <f aca="false">B10*$B$5+C10*$C$5+Z10*$Z$5</f>
        <v>4.2</v>
      </c>
      <c r="E10" s="701"/>
      <c r="F10" s="701"/>
      <c r="G10" s="1053" t="n">
        <f aca="false">E10*$E$5+F10*$F$5+Z10*$Z$5</f>
        <v>4.2</v>
      </c>
      <c r="H10" s="700"/>
      <c r="I10" s="700"/>
      <c r="J10" s="1055" t="n">
        <f aca="false">H10*$H$5+I10*$I$5+Z10*$Z$5</f>
        <v>4.2</v>
      </c>
      <c r="K10" s="1065"/>
      <c r="L10" s="1065"/>
      <c r="M10" s="1057" t="n">
        <f aca="false">K10*$K$5+L10*$L$5+Z10*$Z$5</f>
        <v>4.2</v>
      </c>
      <c r="N10" s="1066"/>
      <c r="O10" s="1066"/>
      <c r="P10" s="547" t="n">
        <f aca="false">N10*$N$5+O10*$O$5+Z10*$Z$5</f>
        <v>4.2</v>
      </c>
      <c r="Q10" s="1067"/>
      <c r="R10" s="1067"/>
      <c r="S10" s="1060" t="n">
        <f aca="false">Q10*$Q$5+R10*$R$5+Z10*$Z$5</f>
        <v>4.2</v>
      </c>
      <c r="T10" s="1061"/>
      <c r="U10" s="1061"/>
      <c r="V10" s="1062" t="n">
        <f aca="false">T10*$T$5+U10*$U$5+Z10*$Z$5</f>
        <v>4.2</v>
      </c>
      <c r="W10" s="1069"/>
      <c r="X10" s="1069"/>
      <c r="Y10" s="1064" t="n">
        <f aca="false">W10*$W$5+X10*$X$5+Z10*$Z$5</f>
        <v>4.2</v>
      </c>
      <c r="Z10" s="699" t="n">
        <f aca="false">'Memòria Històrica'!BY5</f>
        <v>8.4</v>
      </c>
      <c r="AA10" s="699"/>
      <c r="AB10" s="79" t="s">
        <v>196</v>
      </c>
    </row>
    <row r="11" customFormat="false" ht="15.75" hidden="false" customHeight="false" outlineLevel="0" collapsed="false">
      <c r="A11" s="1050" t="str">
        <f aca="false">'ALUMNAT 4t'!C10</f>
        <v>Ben-Ali, Said</v>
      </c>
      <c r="B11" s="702"/>
      <c r="C11" s="702"/>
      <c r="D11" s="1051" t="n">
        <f aca="false">B11*$B$5+C11*$C$5+Z11*$Z$5</f>
        <v>2.95</v>
      </c>
      <c r="E11" s="701"/>
      <c r="F11" s="701"/>
      <c r="G11" s="1053" t="n">
        <f aca="false">E11*$E$5+F11*$F$5+Z11*$Z$5</f>
        <v>2.95</v>
      </c>
      <c r="H11" s="700"/>
      <c r="I11" s="700"/>
      <c r="J11" s="1055" t="n">
        <f aca="false">H11*$H$5+I11*$I$5+Z11*$Z$5</f>
        <v>2.95</v>
      </c>
      <c r="K11" s="1065"/>
      <c r="L11" s="1065"/>
      <c r="M11" s="1057" t="n">
        <f aca="false">K11*$K$5+L11*$L$5+Z11*$Z$5</f>
        <v>2.95</v>
      </c>
      <c r="N11" s="1066"/>
      <c r="O11" s="1066"/>
      <c r="P11" s="547" t="n">
        <f aca="false">N11*$N$5+O11*$O$5+Z11*$Z$5</f>
        <v>2.95</v>
      </c>
      <c r="Q11" s="1067"/>
      <c r="R11" s="1067"/>
      <c r="S11" s="1060" t="n">
        <f aca="false">Q11*$Q$5+R11*$R$5+Z11*$Z$5</f>
        <v>2.95</v>
      </c>
      <c r="T11" s="1061"/>
      <c r="U11" s="1061"/>
      <c r="V11" s="1062" t="n">
        <f aca="false">T11*$T$5+U11*$U$5+Z11*$Z$5</f>
        <v>2.95</v>
      </c>
      <c r="W11" s="1069"/>
      <c r="X11" s="1069"/>
      <c r="Y11" s="1064" t="n">
        <f aca="false">W11*$W$5+X11*$X$5+Z11*$Z$5</f>
        <v>2.95</v>
      </c>
      <c r="Z11" s="699" t="n">
        <f aca="false">'Memòria Històrica'!DU5</f>
        <v>5.9</v>
      </c>
      <c r="AA11" s="699"/>
      <c r="AB11" s="79" t="s">
        <v>196</v>
      </c>
    </row>
    <row r="12" customFormat="false" ht="15.75" hidden="false" customHeight="false" outlineLevel="0" collapsed="false">
      <c r="A12" s="1050" t="str">
        <f aca="false">'ALUMNAT 4t'!C11</f>
        <v>Bredemeyer, Jan</v>
      </c>
      <c r="B12" s="698"/>
      <c r="C12" s="698"/>
      <c r="D12" s="1051" t="n">
        <f aca="false">B12*$B$5+C12*$C$5+Z12*$Z$5</f>
        <v>5</v>
      </c>
      <c r="E12" s="697"/>
      <c r="F12" s="697"/>
      <c r="G12" s="1053" t="n">
        <f aca="false">E12*$E$5+F12*$F$5+Z12*$Z$5</f>
        <v>5</v>
      </c>
      <c r="H12" s="1070"/>
      <c r="I12" s="1070"/>
      <c r="J12" s="1055" t="n">
        <f aca="false">H12*$H$5+I12*$I$5+Z12*$Z$5</f>
        <v>5</v>
      </c>
      <c r="K12" s="1071"/>
      <c r="L12" s="1071"/>
      <c r="M12" s="1057" t="n">
        <f aca="false">K12*$K$5+L12*$L$5+Z12*$Z$5</f>
        <v>5</v>
      </c>
      <c r="N12" s="1072"/>
      <c r="O12" s="1072"/>
      <c r="P12" s="547" t="n">
        <f aca="false">N12*$N$5+O12*$O$5+Z12*$Z$5</f>
        <v>5</v>
      </c>
      <c r="Q12" s="1073"/>
      <c r="R12" s="1073"/>
      <c r="S12" s="1060" t="n">
        <f aca="false">Q12*$Q$5+R12*$R$5+Z12*$Z$5</f>
        <v>5</v>
      </c>
      <c r="T12" s="1061"/>
      <c r="U12" s="1061"/>
      <c r="V12" s="1062" t="n">
        <f aca="false">T12*$T$5+U12*$U$5+Z12*$Z$5</f>
        <v>5</v>
      </c>
      <c r="W12" s="1074"/>
      <c r="X12" s="1074"/>
      <c r="Y12" s="1064" t="n">
        <f aca="false">W12*$W$5+X12*$X$5+Z12*$Z$5</f>
        <v>5</v>
      </c>
      <c r="Z12" s="699" t="n">
        <f aca="false">'Memòria Històrica'!CC5</f>
        <v>10</v>
      </c>
      <c r="AA12" s="699"/>
      <c r="AB12" s="79" t="s">
        <v>196</v>
      </c>
    </row>
    <row r="13" customFormat="false" ht="15.75" hidden="false" customHeight="false" outlineLevel="0" collapsed="false">
      <c r="A13" s="1050" t="str">
        <f aca="false">'ALUMNAT 4t'!C12</f>
        <v>Coll, Noah Shaanan</v>
      </c>
      <c r="B13" s="698"/>
      <c r="C13" s="698"/>
      <c r="D13" s="1051" t="n">
        <f aca="false">B13*$B$5+C13*$C$5+Z13*$Z$5</f>
        <v>4.3</v>
      </c>
      <c r="E13" s="697"/>
      <c r="F13" s="697"/>
      <c r="G13" s="1053" t="n">
        <f aca="false">E13*$E$5+F13*$F$5+Z13*$Z$5</f>
        <v>4.3</v>
      </c>
      <c r="H13" s="1070"/>
      <c r="I13" s="1070"/>
      <c r="J13" s="1055" t="n">
        <f aca="false">H13*$H$5+I13*$I$5+Z13*$Z$5</f>
        <v>4.3</v>
      </c>
      <c r="K13" s="1071"/>
      <c r="L13" s="1071"/>
      <c r="M13" s="1057" t="n">
        <f aca="false">K13*$K$5+L13*$L$5+Z13*$Z$5</f>
        <v>4.3</v>
      </c>
      <c r="N13" s="1072"/>
      <c r="O13" s="1072"/>
      <c r="P13" s="547" t="n">
        <f aca="false">N13*$N$5+O13*$O$5+Z13*$Z$5</f>
        <v>4.3</v>
      </c>
      <c r="Q13" s="1073"/>
      <c r="R13" s="1073"/>
      <c r="S13" s="1060" t="n">
        <f aca="false">Q13*$Q$5+R13*$R$5+Z13*$Z$5</f>
        <v>4.3</v>
      </c>
      <c r="T13" s="1061"/>
      <c r="U13" s="1061"/>
      <c r="V13" s="1062" t="n">
        <f aca="false">T13*$T$5+U13*$U$5+Z13*$Z$5</f>
        <v>4.3</v>
      </c>
      <c r="W13" s="1074"/>
      <c r="X13" s="1074"/>
      <c r="Y13" s="1064" t="n">
        <f aca="false">W13*$W$5+X13*$X$5+Z13*$Z$5</f>
        <v>4.3</v>
      </c>
      <c r="Z13" s="699" t="n">
        <f aca="false">'Memòria Històrica'!CW5</f>
        <v>8.6</v>
      </c>
      <c r="AA13" s="699"/>
      <c r="AB13" s="79" t="s">
        <v>196</v>
      </c>
    </row>
    <row r="14" customFormat="false" ht="15.75" hidden="false" customHeight="false" outlineLevel="0" collapsed="false">
      <c r="A14" s="1050" t="str">
        <f aca="false">'ALUMNAT 4t'!C13</f>
        <v>Cruz, Alejandro</v>
      </c>
      <c r="B14" s="702"/>
      <c r="C14" s="702"/>
      <c r="D14" s="1051" t="n">
        <f aca="false">B14*$B$5+C14*$C$5+Z14*$Z$5</f>
        <v>3</v>
      </c>
      <c r="E14" s="701"/>
      <c r="F14" s="701"/>
      <c r="G14" s="1053" t="n">
        <f aca="false">E14*$E$5+F14*$F$5+Z14*$Z$5</f>
        <v>3</v>
      </c>
      <c r="H14" s="700"/>
      <c r="I14" s="700"/>
      <c r="J14" s="1055" t="n">
        <f aca="false">H14*$H$5+I14*$I$5+Z14*$Z$5</f>
        <v>3</v>
      </c>
      <c r="K14" s="1065"/>
      <c r="L14" s="1065"/>
      <c r="M14" s="1057" t="n">
        <f aca="false">K14*$K$5+L14*$L$5+Z14*$Z$5</f>
        <v>3</v>
      </c>
      <c r="N14" s="1066"/>
      <c r="O14" s="1066"/>
      <c r="P14" s="547" t="n">
        <f aca="false">N14*$N$5+O14*$O$5+Z14*$Z$5</f>
        <v>3</v>
      </c>
      <c r="Q14" s="1067"/>
      <c r="R14" s="1067"/>
      <c r="S14" s="1060" t="n">
        <f aca="false">Q14*$Q$5+R14*$R$5+Z14*$Z$5</f>
        <v>3</v>
      </c>
      <c r="T14" s="1061"/>
      <c r="U14" s="1061"/>
      <c r="V14" s="1062" t="n">
        <f aca="false">T14*$T$5+U14*$U$5+Z14*$Z$5</f>
        <v>3</v>
      </c>
      <c r="W14" s="1069"/>
      <c r="X14" s="1069"/>
      <c r="Y14" s="1064" t="n">
        <f aca="false">W14*$W$5+X14*$X$5+Z14*$Z$5</f>
        <v>3</v>
      </c>
      <c r="Z14" s="699" t="n">
        <f aca="false">'Memòria Històrica'!CJ5</f>
        <v>6</v>
      </c>
      <c r="AA14" s="699"/>
      <c r="AB14" s="79" t="s">
        <v>196</v>
      </c>
    </row>
    <row r="15" customFormat="false" ht="15.75" hidden="false" customHeight="false" outlineLevel="0" collapsed="false">
      <c r="A15" s="1050" t="str">
        <f aca="false">'ALUMNAT 4t'!C14</f>
        <v>del Fresno, Mariam</v>
      </c>
      <c r="B15" s="698"/>
      <c r="C15" s="698"/>
      <c r="D15" s="1051" t="n">
        <f aca="false">B15*$B$5+C15*$C$5+Z15*$Z$5</f>
        <v>5</v>
      </c>
      <c r="E15" s="697"/>
      <c r="F15" s="697"/>
      <c r="G15" s="1053" t="n">
        <f aca="false">E15*$E$5+F15*$F$5+Z15*$Z$5</f>
        <v>5</v>
      </c>
      <c r="H15" s="1070"/>
      <c r="I15" s="1070"/>
      <c r="J15" s="1055" t="n">
        <f aca="false">H15*$H$5+I15*$I$5+Z15*$Z$5</f>
        <v>5</v>
      </c>
      <c r="K15" s="1071"/>
      <c r="L15" s="1071"/>
      <c r="M15" s="1057" t="n">
        <f aca="false">K15*$K$5+L15*$L$5+Z15*$Z$5</f>
        <v>5</v>
      </c>
      <c r="N15" s="1072"/>
      <c r="O15" s="1072"/>
      <c r="P15" s="547" t="n">
        <f aca="false">N15*$N$5+O15*$O$5+Z15*$Z$5</f>
        <v>5</v>
      </c>
      <c r="Q15" s="1073"/>
      <c r="R15" s="1073"/>
      <c r="S15" s="1060" t="n">
        <f aca="false">Q15*$Q$5+R15*$R$5+Z15*$Z$5</f>
        <v>5</v>
      </c>
      <c r="T15" s="1061"/>
      <c r="U15" s="1061"/>
      <c r="V15" s="1062" t="n">
        <f aca="false">T15*$T$5+U15*$U$5+Z15*$Z$5</f>
        <v>5</v>
      </c>
      <c r="W15" s="1074"/>
      <c r="X15" s="1074"/>
      <c r="Y15" s="1064" t="n">
        <f aca="false">W15*$W$5+X15*$X$5+Z15*$Z$5</f>
        <v>5</v>
      </c>
      <c r="Z15" s="699" t="n">
        <f aca="false">'Memòria Històrica'!U5</f>
        <v>10</v>
      </c>
      <c r="AA15" s="699"/>
      <c r="AB15" s="79" t="s">
        <v>196</v>
      </c>
    </row>
    <row r="16" customFormat="false" ht="15.75" hidden="false" customHeight="false" outlineLevel="0" collapsed="false">
      <c r="A16" s="1050" t="str">
        <f aca="false">'ALUMNAT 4t'!C15</f>
        <v>Fargas, Ivaloo</v>
      </c>
      <c r="B16" s="698"/>
      <c r="C16" s="698"/>
      <c r="D16" s="1051" t="n">
        <f aca="false">B16*$B$5+C16*$C$5+Z16*$Z$5</f>
        <v>2.25</v>
      </c>
      <c r="E16" s="697"/>
      <c r="F16" s="697"/>
      <c r="G16" s="1053" t="n">
        <f aca="false">E16*$E$5+F16*$F$5+Z16*$Z$5</f>
        <v>2.25</v>
      </c>
      <c r="H16" s="1070"/>
      <c r="I16" s="1070"/>
      <c r="J16" s="1055" t="n">
        <f aca="false">H16*$H$5+I16*$I$5+Z16*$Z$5</f>
        <v>2.25</v>
      </c>
      <c r="K16" s="1071"/>
      <c r="L16" s="1071"/>
      <c r="M16" s="1057" t="n">
        <f aca="false">K16*$K$5+L16*$L$5+Z16*$Z$5</f>
        <v>2.25</v>
      </c>
      <c r="N16" s="1072"/>
      <c r="O16" s="1072"/>
      <c r="P16" s="547" t="n">
        <f aca="false">N16*$N$5+O16*$O$5+Z16*$Z$5</f>
        <v>2.25</v>
      </c>
      <c r="Q16" s="1073"/>
      <c r="R16" s="1073"/>
      <c r="S16" s="1060" t="n">
        <f aca="false">Q16*$Q$5+R16*$R$5+Z16*$Z$5</f>
        <v>2.25</v>
      </c>
      <c r="T16" s="1061"/>
      <c r="U16" s="1061"/>
      <c r="V16" s="1062" t="n">
        <f aca="false">T16*$T$5+U16*$U$5+Z16*$Z$5</f>
        <v>2.25</v>
      </c>
      <c r="W16" s="1074"/>
      <c r="X16" s="1074"/>
      <c r="Y16" s="1064" t="n">
        <f aca="false">W16*$W$5+X16*$X$5+Z16*$Z$5</f>
        <v>2.25</v>
      </c>
      <c r="Z16" s="699" t="n">
        <f aca="false">'Memòria Històrica'!E5</f>
        <v>4.5</v>
      </c>
      <c r="AA16" s="699"/>
      <c r="AB16" s="79" t="s">
        <v>196</v>
      </c>
    </row>
    <row r="17" customFormat="false" ht="15.75" hidden="false" customHeight="false" outlineLevel="0" collapsed="false">
      <c r="A17" s="1050" t="str">
        <f aca="false">'ALUMNAT 4t'!C16</f>
        <v>Fontanals, Gemma</v>
      </c>
      <c r="B17" s="698"/>
      <c r="C17" s="698"/>
      <c r="D17" s="1051" t="n">
        <f aca="false">B17*$B$5+C17*$C$5+Z17*$Z$5</f>
        <v>5</v>
      </c>
      <c r="E17" s="697"/>
      <c r="F17" s="697"/>
      <c r="G17" s="1053" t="n">
        <f aca="false">E17*$E$5+F17*$F$5+Z17*$Z$5</f>
        <v>5</v>
      </c>
      <c r="H17" s="1070"/>
      <c r="I17" s="1070"/>
      <c r="J17" s="1055" t="n">
        <f aca="false">H17*$H$5+I17*$I$5+Z17*$Z$5</f>
        <v>5</v>
      </c>
      <c r="K17" s="1071"/>
      <c r="L17" s="1071"/>
      <c r="M17" s="1057" t="n">
        <f aca="false">K17*$K$5+L17*$L$5+Z17*$Z$5</f>
        <v>5</v>
      </c>
      <c r="N17" s="1072"/>
      <c r="O17" s="1072"/>
      <c r="P17" s="547" t="n">
        <f aca="false">N17*$N$5+O17*$O$5+Z17*$Z$5</f>
        <v>5</v>
      </c>
      <c r="Q17" s="1073"/>
      <c r="R17" s="1073"/>
      <c r="S17" s="1060" t="n">
        <f aca="false">Q17*$Q$5+R17*$R$5+Z17*$Z$5</f>
        <v>5</v>
      </c>
      <c r="T17" s="1061"/>
      <c r="U17" s="1061"/>
      <c r="V17" s="1062" t="n">
        <f aca="false">T17*$T$5+U17*$U$5+Z17*$Z$5</f>
        <v>5</v>
      </c>
      <c r="W17" s="1074"/>
      <c r="X17" s="1074"/>
      <c r="Y17" s="1064" t="n">
        <f aca="false">W17*$W$5+X17*$X$5+Z17*$Z$5</f>
        <v>5</v>
      </c>
      <c r="Z17" s="699" t="n">
        <f aca="false">'Memòria Històrica'!K5</f>
        <v>10</v>
      </c>
      <c r="AA17" s="699"/>
      <c r="AB17" s="79" t="s">
        <v>196</v>
      </c>
    </row>
    <row r="18" customFormat="false" ht="15.75" hidden="false" customHeight="false" outlineLevel="0" collapsed="false">
      <c r="A18" s="1050" t="str">
        <f aca="false">'ALUMNAT 4t'!C17</f>
        <v>Franco, Sergi</v>
      </c>
      <c r="B18" s="702"/>
      <c r="C18" s="702"/>
      <c r="D18" s="1051" t="n">
        <f aca="false">B18*$B$5+C18*$C$5+Z18*$Z$5</f>
        <v>1.05</v>
      </c>
      <c r="E18" s="701"/>
      <c r="F18" s="701"/>
      <c r="G18" s="1053" t="n">
        <f aca="false">E18*$E$5+F18*$F$5+Z18*$Z$5</f>
        <v>1.05</v>
      </c>
      <c r="H18" s="700"/>
      <c r="I18" s="700"/>
      <c r="J18" s="1055" t="n">
        <f aca="false">H18*$H$5+I18*$I$5+Z18*$Z$5</f>
        <v>1.05</v>
      </c>
      <c r="K18" s="1065"/>
      <c r="L18" s="1065"/>
      <c r="M18" s="1057" t="n">
        <f aca="false">K18*$K$5+L18*$L$5+Z18*$Z$5</f>
        <v>1.05</v>
      </c>
      <c r="N18" s="1066"/>
      <c r="O18" s="1066"/>
      <c r="P18" s="547" t="n">
        <f aca="false">N18*$N$5+O18*$O$5+Z18*$Z$5</f>
        <v>1.05</v>
      </c>
      <c r="Q18" s="1067"/>
      <c r="R18" s="1067"/>
      <c r="S18" s="1060" t="n">
        <f aca="false">Q18*$Q$5+R18*$R$5+Z18*$Z$5</f>
        <v>1.05</v>
      </c>
      <c r="T18" s="1061"/>
      <c r="U18" s="1061"/>
      <c r="V18" s="1062" t="n">
        <f aca="false">T18*$T$5+U18*$U$5+Z18*$Z$5</f>
        <v>1.05</v>
      </c>
      <c r="W18" s="1069"/>
      <c r="X18" s="1069"/>
      <c r="Y18" s="1064" t="n">
        <f aca="false">W18*$W$5+X18*$X$5+Z18*$Z$5</f>
        <v>1.05</v>
      </c>
      <c r="Z18" s="699" t="n">
        <f aca="false">'Memòria Històrica'!GE5</f>
        <v>2.1</v>
      </c>
      <c r="AA18" s="699"/>
      <c r="AB18" s="79" t="s">
        <v>196</v>
      </c>
    </row>
    <row r="19" customFormat="false" ht="15.75" hidden="false" customHeight="false" outlineLevel="0" collapsed="false">
      <c r="A19" s="1050" t="str">
        <f aca="false">'ALUMNAT 4t'!C18</f>
        <v>Garcés, Martí</v>
      </c>
      <c r="B19" s="702"/>
      <c r="C19" s="702"/>
      <c r="D19" s="1051" t="n">
        <f aca="false">B19*$B$5+C19*$C$5+Z19*$Z$5</f>
        <v>2.25</v>
      </c>
      <c r="E19" s="701"/>
      <c r="F19" s="701"/>
      <c r="G19" s="1053" t="n">
        <f aca="false">E19*$E$5+F19*$F$5+Z19*$Z$5</f>
        <v>2.25</v>
      </c>
      <c r="H19" s="700"/>
      <c r="I19" s="700"/>
      <c r="J19" s="1055" t="n">
        <f aca="false">H19*$H$5+I19*$I$5+Z19*$Z$5</f>
        <v>2.25</v>
      </c>
      <c r="K19" s="1065"/>
      <c r="L19" s="1065"/>
      <c r="M19" s="1057" t="n">
        <f aca="false">K19*$K$5+L19*$L$5+Z19*$Z$5</f>
        <v>2.25</v>
      </c>
      <c r="N19" s="1066"/>
      <c r="O19" s="1066"/>
      <c r="P19" s="547" t="n">
        <f aca="false">N19*$N$5+O19*$O$5+Z19*$Z$5</f>
        <v>2.25</v>
      </c>
      <c r="Q19" s="1067"/>
      <c r="R19" s="1067"/>
      <c r="S19" s="1060" t="n">
        <f aca="false">Q19*$Q$5+R19*$R$5+Z19*$Z$5</f>
        <v>2.25</v>
      </c>
      <c r="T19" s="1075"/>
      <c r="U19" s="1075"/>
      <c r="V19" s="1076" t="n">
        <f aca="false">T19*$T$5+U19*$U$5+Z19*$Z$5</f>
        <v>2.25</v>
      </c>
      <c r="W19" s="1077"/>
      <c r="X19" s="1077"/>
      <c r="Y19" s="1076" t="n">
        <f aca="false">W19*$W$5+X19*$X$5+Z19*$Z$5</f>
        <v>2.25</v>
      </c>
      <c r="Z19" s="699" t="n">
        <f aca="false">'Memòria Històrica'!G5</f>
        <v>4.5</v>
      </c>
      <c r="AA19" s="699"/>
      <c r="AB19" s="79" t="s">
        <v>196</v>
      </c>
    </row>
    <row r="20" customFormat="false" ht="15.75" hidden="false" customHeight="false" outlineLevel="0" collapsed="false">
      <c r="A20" s="1050" t="str">
        <f aca="false">'ALUMNAT 4t'!C19</f>
        <v>Jiménez, Marta</v>
      </c>
      <c r="B20" s="698"/>
      <c r="C20" s="698"/>
      <c r="D20" s="1051" t="n">
        <f aca="false">B20*$B$5+C20*$C$5+Z20*$Z$5</f>
        <v>3.7</v>
      </c>
      <c r="E20" s="697"/>
      <c r="F20" s="697"/>
      <c r="G20" s="1053" t="n">
        <f aca="false">E20*$E$5+F20*$F$5+Z20*$Z$5</f>
        <v>3.7</v>
      </c>
      <c r="H20" s="1070"/>
      <c r="I20" s="1070"/>
      <c r="J20" s="1055" t="n">
        <f aca="false">H20*$H$5+I20*$I$5+Z20*$Z$5</f>
        <v>3.7</v>
      </c>
      <c r="K20" s="1071"/>
      <c r="L20" s="1071"/>
      <c r="M20" s="1057" t="n">
        <f aca="false">K20*$K$5+L20*$L$5+Z20*$Z$5</f>
        <v>3.7</v>
      </c>
      <c r="N20" s="1072"/>
      <c r="O20" s="1072"/>
      <c r="P20" s="547" t="n">
        <f aca="false">N20*$N$5+O20*$O$5+Z20*$Z$5</f>
        <v>3.7</v>
      </c>
      <c r="Q20" s="1073"/>
      <c r="R20" s="1073"/>
      <c r="S20" s="1060" t="n">
        <f aca="false">Q20*$Q$5+R20*$R$5+Z20*$Z$5</f>
        <v>3.7</v>
      </c>
      <c r="T20" s="1061"/>
      <c r="U20" s="1061"/>
      <c r="V20" s="1062" t="n">
        <f aca="false">T20*$T$5+U20*$U$5+Z20*$Z$5</f>
        <v>3.7</v>
      </c>
      <c r="W20" s="1074"/>
      <c r="X20" s="1074"/>
      <c r="Y20" s="1064" t="n">
        <f aca="false">W20*$W$5+X20*$X$5+Z20*$Z$5</f>
        <v>3.7</v>
      </c>
      <c r="Z20" s="1078" t="n">
        <f aca="false">'Memòria Històrica'!CL5</f>
        <v>7.4</v>
      </c>
      <c r="AA20" s="1078"/>
      <c r="AB20" s="79" t="s">
        <v>196</v>
      </c>
    </row>
    <row r="21" customFormat="false" ht="15.75" hidden="false" customHeight="false" outlineLevel="0" collapsed="false">
      <c r="A21" s="1050" t="str">
        <f aca="false">'ALUMNAT 4t'!C20</f>
        <v>López, Marc</v>
      </c>
      <c r="B21" s="702"/>
      <c r="C21" s="702"/>
      <c r="D21" s="1051" t="n">
        <f aca="false">B21*$B$5+C21*$C$5+Z21*$Z$5</f>
        <v>4</v>
      </c>
      <c r="E21" s="701"/>
      <c r="F21" s="701"/>
      <c r="G21" s="1053" t="n">
        <f aca="false">E21*$E$5+F21*$F$5+Z21*$Z$5</f>
        <v>4</v>
      </c>
      <c r="H21" s="700"/>
      <c r="I21" s="700"/>
      <c r="J21" s="1055" t="n">
        <f aca="false">H21*$H$5+I21*$I$5+Z21*$Z$5</f>
        <v>4</v>
      </c>
      <c r="K21" s="1065"/>
      <c r="L21" s="1065"/>
      <c r="M21" s="1057" t="n">
        <f aca="false">K21*$K$5+L21*$L$5+Z21*$Z$5</f>
        <v>4</v>
      </c>
      <c r="N21" s="1066"/>
      <c r="O21" s="1066"/>
      <c r="P21" s="547" t="n">
        <f aca="false">N21*$N$5+O21*$O$5+Z21*$Z$5</f>
        <v>4</v>
      </c>
      <c r="Q21" s="1067"/>
      <c r="R21" s="1067"/>
      <c r="S21" s="1060" t="n">
        <f aca="false">Q21*$Q$5+R21*$R$5+Z21*$Z$5</f>
        <v>4</v>
      </c>
      <c r="T21" s="1061"/>
      <c r="U21" s="1061"/>
      <c r="V21" s="1062" t="n">
        <f aca="false">T21*$T$5+U21*$U$5+Z21*$Z$5</f>
        <v>4</v>
      </c>
      <c r="W21" s="1069"/>
      <c r="X21" s="1069"/>
      <c r="Y21" s="1064" t="n">
        <f aca="false">W21*$W$5+X21*$X$5+Z21*$Z$5</f>
        <v>4</v>
      </c>
      <c r="Z21" s="1078" t="n">
        <f aca="false">'Memòria Històrica'!CA5</f>
        <v>8</v>
      </c>
      <c r="AA21" s="1078"/>
      <c r="AB21" s="79" t="s">
        <v>196</v>
      </c>
    </row>
    <row r="22" customFormat="false" ht="15.75" hidden="false" customHeight="false" outlineLevel="0" collapsed="false">
      <c r="A22" s="1050" t="str">
        <f aca="false">'ALUMNAT 4t'!C21</f>
        <v>Madera, Miranda</v>
      </c>
      <c r="B22" s="698"/>
      <c r="C22" s="698"/>
      <c r="D22" s="1051" t="n">
        <f aca="false">B22*$B$5+C22*$C$5+Z22*$Z$5</f>
        <v>2.5</v>
      </c>
      <c r="E22" s="697"/>
      <c r="F22" s="697"/>
      <c r="G22" s="1053" t="n">
        <f aca="false">E22*$E$5+F22*$F$5+Z22*$Z$5</f>
        <v>2.5</v>
      </c>
      <c r="H22" s="1070"/>
      <c r="I22" s="1070"/>
      <c r="J22" s="1055" t="n">
        <f aca="false">H22*$H$5+I22*$I$5+Z22*$Z$5</f>
        <v>2.5</v>
      </c>
      <c r="K22" s="1071"/>
      <c r="L22" s="1071"/>
      <c r="M22" s="1057" t="n">
        <f aca="false">K22*$K$5+L22*$L$5+Z22*$Z$5</f>
        <v>2.5</v>
      </c>
      <c r="N22" s="1072"/>
      <c r="O22" s="1072"/>
      <c r="P22" s="547" t="n">
        <f aca="false">N22*$N$5+O22*$O$5+Z22*$Z$5</f>
        <v>2.5</v>
      </c>
      <c r="Q22" s="1073"/>
      <c r="R22" s="1073"/>
      <c r="S22" s="1060" t="n">
        <f aca="false">Q22*$Q$5+R22*$R$5+Z22*$Z$5</f>
        <v>2.5</v>
      </c>
      <c r="T22" s="1061"/>
      <c r="U22" s="1061"/>
      <c r="V22" s="1062" t="n">
        <f aca="false">T22*$T$5+U22*$U$5+Z22*$Z$5</f>
        <v>2.5</v>
      </c>
      <c r="W22" s="1074"/>
      <c r="X22" s="1074"/>
      <c r="Y22" s="1064" t="n">
        <f aca="false">W22*$W$5+X22*$X$5+Z22*$Z$5</f>
        <v>2.5</v>
      </c>
      <c r="Z22" s="1078" t="n">
        <f aca="false">'Memòria Històrica'!H5</f>
        <v>5</v>
      </c>
      <c r="AA22" s="1078"/>
      <c r="AB22" s="79" t="s">
        <v>196</v>
      </c>
    </row>
    <row r="23" customFormat="false" ht="15.75" hidden="false" customHeight="false" outlineLevel="0" collapsed="false">
      <c r="A23" s="1050" t="str">
        <f aca="false">'ALUMNAT 4t'!C22</f>
        <v>Mestres, Arnau</v>
      </c>
      <c r="B23" s="702"/>
      <c r="C23" s="702"/>
      <c r="D23" s="1051" t="n">
        <f aca="false">B23*$B$5+C23*$C$5+Z23*$Z$5</f>
        <v>3.25</v>
      </c>
      <c r="E23" s="701"/>
      <c r="F23" s="701"/>
      <c r="G23" s="1053" t="n">
        <f aca="false">E23*$E$5+F23*$F$5+Z23*$Z$5</f>
        <v>3.25</v>
      </c>
      <c r="H23" s="700"/>
      <c r="I23" s="700"/>
      <c r="J23" s="1055" t="n">
        <f aca="false">H23*$H$5+I23*$I$5+Z23*$Z$5</f>
        <v>3.25</v>
      </c>
      <c r="K23" s="1065"/>
      <c r="L23" s="1065"/>
      <c r="M23" s="1057" t="n">
        <f aca="false">K23*$K$5+L23*$L$5+Z23*$Z$5</f>
        <v>3.25</v>
      </c>
      <c r="N23" s="1066"/>
      <c r="O23" s="1066"/>
      <c r="P23" s="547" t="n">
        <f aca="false">N23*$N$5+O23*$O$5+Z23*$Z$5</f>
        <v>3.25</v>
      </c>
      <c r="Q23" s="1067"/>
      <c r="R23" s="1067"/>
      <c r="S23" s="1060" t="n">
        <f aca="false">Q23*$Q$5+R23*$R$5+Z23*$Z$5</f>
        <v>3.25</v>
      </c>
      <c r="T23" s="1061"/>
      <c r="U23" s="1061"/>
      <c r="V23" s="1062" t="n">
        <f aca="false">T23*$T$5+U23*$U$5+Z23*$Z$5</f>
        <v>3.25</v>
      </c>
      <c r="W23" s="1069"/>
      <c r="X23" s="1069"/>
      <c r="Y23" s="1064" t="n">
        <f aca="false">W23*$W$5+X23*$X$5+Z23*$Z$5</f>
        <v>3.25</v>
      </c>
      <c r="Z23" s="1078" t="n">
        <f aca="false">'Memòria Històrica'!DC5</f>
        <v>6.5</v>
      </c>
      <c r="AA23" s="1078"/>
      <c r="AB23" s="79" t="s">
        <v>196</v>
      </c>
    </row>
    <row r="24" customFormat="false" ht="15.75" hidden="false" customHeight="false" outlineLevel="0" collapsed="false">
      <c r="A24" s="1050" t="str">
        <f aca="false">'ALUMNAT 4t'!C23</f>
        <v>Muñoz, Anna</v>
      </c>
      <c r="B24" s="698"/>
      <c r="C24" s="698"/>
      <c r="D24" s="1051" t="n">
        <f aca="false">B24*$B$5+C24*$C$5+Z24*$Z$5</f>
        <v>2.5</v>
      </c>
      <c r="E24" s="697"/>
      <c r="F24" s="697"/>
      <c r="G24" s="1053" t="n">
        <f aca="false">E24*$E$5+F24*$F$5+Z24*$Z$5</f>
        <v>2.5</v>
      </c>
      <c r="H24" s="1070"/>
      <c r="I24" s="1070"/>
      <c r="J24" s="1055" t="n">
        <f aca="false">H24*$H$5+I24*$I$5+Z24*$Z$5</f>
        <v>2.5</v>
      </c>
      <c r="K24" s="1071"/>
      <c r="L24" s="1071"/>
      <c r="M24" s="1057" t="n">
        <f aca="false">K24*$K$5+L24*$L$5+Z24*$Z$5</f>
        <v>2.5</v>
      </c>
      <c r="N24" s="1072"/>
      <c r="O24" s="1072"/>
      <c r="P24" s="547" t="n">
        <f aca="false">N24*$N$5+O24*$O$5+Z24*$Z$5</f>
        <v>2.5</v>
      </c>
      <c r="Q24" s="1073"/>
      <c r="R24" s="1073"/>
      <c r="S24" s="1060" t="n">
        <f aca="false">Q24*$Q$5+R24*$R$5+Z24*$Z$5</f>
        <v>2.5</v>
      </c>
      <c r="T24" s="1061"/>
      <c r="U24" s="1061"/>
      <c r="V24" s="1062" t="n">
        <f aca="false">T24*$T$5+U24*$U$5+Z24*$Z$5</f>
        <v>2.5</v>
      </c>
      <c r="W24" s="1074"/>
      <c r="X24" s="1074"/>
      <c r="Y24" s="1064" t="n">
        <f aca="false">W24*$W$5+X24*$X$5+Z24*$Z$5</f>
        <v>2.5</v>
      </c>
      <c r="Z24" s="1078" t="n">
        <f aca="false">'Memòria Històrica'!DJ5</f>
        <v>5</v>
      </c>
      <c r="AA24" s="1078"/>
      <c r="AB24" s="79" t="s">
        <v>196</v>
      </c>
    </row>
    <row r="25" customFormat="false" ht="15.75" hidden="false" customHeight="false" outlineLevel="0" collapsed="false">
      <c r="A25" s="1050" t="str">
        <f aca="false">'ALUMNAT 4t'!C24</f>
        <v>Nicolas, Pere</v>
      </c>
      <c r="B25" s="698"/>
      <c r="C25" s="698"/>
      <c r="D25" s="1051" t="n">
        <f aca="false">B25*$B$5+C25*$C$5+Z25*$Z$5</f>
        <v>3.05</v>
      </c>
      <c r="E25" s="697"/>
      <c r="F25" s="697"/>
      <c r="G25" s="1053" t="n">
        <f aca="false">E25*$E$5+F25*$F$5+Z25*$Z$5</f>
        <v>3.05</v>
      </c>
      <c r="H25" s="1070"/>
      <c r="I25" s="1070"/>
      <c r="J25" s="1055" t="n">
        <f aca="false">H25*$H$5+I25*$I$5+Z25*$Z$5</f>
        <v>3.05</v>
      </c>
      <c r="K25" s="1071"/>
      <c r="L25" s="1071"/>
      <c r="M25" s="1057" t="n">
        <f aca="false">K25*$K$5+L25*$L$5+Z25*$Z$5</f>
        <v>3.05</v>
      </c>
      <c r="N25" s="1072"/>
      <c r="O25" s="1072"/>
      <c r="P25" s="547" t="n">
        <f aca="false">N25*$N$5+O25*$O$5+Z25*$Z$5</f>
        <v>3.05</v>
      </c>
      <c r="Q25" s="1073"/>
      <c r="R25" s="1073"/>
      <c r="S25" s="1060" t="n">
        <f aca="false">Q25*$Q$5+R25*$R$5+Z25*$Z$5</f>
        <v>3.05</v>
      </c>
      <c r="T25" s="1061"/>
      <c r="U25" s="1061"/>
      <c r="V25" s="1062" t="n">
        <f aca="false">T25*$T$5+U25*$U$5+Z25*$Z$5</f>
        <v>3.05</v>
      </c>
      <c r="W25" s="1074"/>
      <c r="X25" s="1074"/>
      <c r="Y25" s="1064" t="n">
        <f aca="false">W25*$W$5+X25*$X$5+Z25*$Z$5</f>
        <v>3.05</v>
      </c>
      <c r="Z25" s="1078" t="n">
        <f aca="false">'Memòria Històrica'!DD5</f>
        <v>6.1</v>
      </c>
      <c r="AA25" s="1078"/>
      <c r="AB25" s="79" t="s">
        <v>196</v>
      </c>
    </row>
    <row r="26" customFormat="false" ht="15.75" hidden="false" customHeight="false" outlineLevel="0" collapsed="false">
      <c r="A26" s="1050" t="str">
        <f aca="false">'ALUMNAT 4t'!C25</f>
        <v>Roa, Santiago G.</v>
      </c>
      <c r="B26" s="702"/>
      <c r="C26" s="702"/>
      <c r="D26" s="1051" t="n">
        <f aca="false">B26*$B$5+C26*$C$5+Z26*$Z$5</f>
        <v>5</v>
      </c>
      <c r="E26" s="701"/>
      <c r="F26" s="701"/>
      <c r="G26" s="1053" t="n">
        <f aca="false">E26*$E$5+F26*$F$5+Z26*$Z$5</f>
        <v>5</v>
      </c>
      <c r="H26" s="700"/>
      <c r="I26" s="700"/>
      <c r="J26" s="1055" t="n">
        <f aca="false">H26*$H$5+I26*$I$5+Z26*$Z$5</f>
        <v>5</v>
      </c>
      <c r="K26" s="1065"/>
      <c r="L26" s="1065"/>
      <c r="M26" s="1057" t="n">
        <f aca="false">K26*$K$5+L26*$L$5+Z26*$Z$5</f>
        <v>5</v>
      </c>
      <c r="N26" s="1066"/>
      <c r="O26" s="1066"/>
      <c r="P26" s="547" t="n">
        <f aca="false">N26*$N$5+O26*$O$5+Z26*$Z$5</f>
        <v>5</v>
      </c>
      <c r="Q26" s="1067"/>
      <c r="R26" s="1079"/>
      <c r="S26" s="1060" t="n">
        <f aca="false">Q26*$Q$5+R26*$R$5+Z26*$Z$5</f>
        <v>5</v>
      </c>
      <c r="T26" s="1061"/>
      <c r="U26" s="1061"/>
      <c r="V26" s="1062" t="n">
        <f aca="false">T26*$T$5+U26*$U$5+Z26*$Z$5</f>
        <v>5</v>
      </c>
      <c r="W26" s="1069"/>
      <c r="X26" s="1069"/>
      <c r="Y26" s="1064" t="n">
        <f aca="false">W26*$W$5+X26*$X$5+Z26*$Z$5</f>
        <v>5</v>
      </c>
      <c r="Z26" s="1078" t="n">
        <f aca="false">'Memòria Històrica'!V5</f>
        <v>10</v>
      </c>
      <c r="AA26" s="1078"/>
      <c r="AB26" s="79" t="s">
        <v>196</v>
      </c>
    </row>
    <row r="27" customFormat="false" ht="15.75" hidden="false" customHeight="false" outlineLevel="0" collapsed="false">
      <c r="A27" s="1050" t="str">
        <f aca="false">'ALUMNAT 4t'!C26</f>
        <v>Rocha, Evana Iris</v>
      </c>
      <c r="B27" s="702"/>
      <c r="C27" s="702"/>
      <c r="D27" s="1051" t="n">
        <f aca="false">B27*$B$5+C27*$C$5+Z27*$Z$5</f>
        <v>3.55</v>
      </c>
      <c r="E27" s="701"/>
      <c r="F27" s="701"/>
      <c r="G27" s="1053" t="n">
        <f aca="false">E27*$E$5+F27*$F$5+Z27*$Z$5</f>
        <v>3.55</v>
      </c>
      <c r="H27" s="700"/>
      <c r="I27" s="700"/>
      <c r="J27" s="1055" t="n">
        <f aca="false">H27*$H$5+I27*$I$5+Z27*$Z$5</f>
        <v>3.55</v>
      </c>
      <c r="K27" s="1065"/>
      <c r="L27" s="1065"/>
      <c r="M27" s="1057" t="n">
        <f aca="false">K27*$K$5+L27*$L$5+Z27*$Z$5</f>
        <v>3.55</v>
      </c>
      <c r="N27" s="1066"/>
      <c r="O27" s="1066"/>
      <c r="P27" s="547" t="n">
        <f aca="false">N27*$N$5+O27*$O$5+Z27*$Z$5</f>
        <v>3.55</v>
      </c>
      <c r="Q27" s="1067"/>
      <c r="R27" s="1067"/>
      <c r="S27" s="1060" t="n">
        <f aca="false">Q27*$Q$5+R27*$R$5+Z27*$Z$5</f>
        <v>3.55</v>
      </c>
      <c r="T27" s="1080"/>
      <c r="U27" s="1080"/>
      <c r="V27" s="1062" t="n">
        <f aca="false">T27*$T$5+U27*$U$5+Z27*$Z$5</f>
        <v>3.55</v>
      </c>
      <c r="W27" s="1069"/>
      <c r="X27" s="1069"/>
      <c r="Y27" s="1064" t="n">
        <f aca="false">W27*$W$5+X27*$X$5+Z27*$Z$5</f>
        <v>3.55</v>
      </c>
      <c r="Z27" s="699" t="n">
        <f aca="false">'Memòria Històrica'!CN5</f>
        <v>7.1</v>
      </c>
      <c r="AA27" s="699"/>
      <c r="AB27" s="79" t="s">
        <v>196</v>
      </c>
    </row>
    <row r="28" customFormat="false" ht="15.75" hidden="false" customHeight="false" outlineLevel="0" collapsed="false">
      <c r="A28" s="1050" t="str">
        <f aca="false">'ALUMNAT 4t'!C27</f>
        <v>Ruíz, Víctor</v>
      </c>
      <c r="B28" s="702"/>
      <c r="C28" s="702"/>
      <c r="D28" s="1051" t="n">
        <f aca="false">B28*$B$5+C28*$C$5+Z28*$Z$5</f>
        <v>4</v>
      </c>
      <c r="E28" s="701"/>
      <c r="F28" s="701"/>
      <c r="G28" s="1053" t="n">
        <f aca="false">E28*$E$5+F28*$F$5+Z28*$Z$5</f>
        <v>4</v>
      </c>
      <c r="H28" s="700"/>
      <c r="I28" s="700"/>
      <c r="J28" s="1055" t="n">
        <f aca="false">H28*$H$5+I28*$I$5+Z28*$Z$5</f>
        <v>4</v>
      </c>
      <c r="K28" s="1065"/>
      <c r="L28" s="1065"/>
      <c r="M28" s="1057" t="n">
        <f aca="false">K28*$K$5+L28*$L$5+Z28*$Z$5</f>
        <v>4</v>
      </c>
      <c r="N28" s="1066"/>
      <c r="O28" s="1066"/>
      <c r="P28" s="547" t="n">
        <f aca="false">N28*$N$5+O28*$O$5+Z28*$Z$5</f>
        <v>4</v>
      </c>
      <c r="Q28" s="1067"/>
      <c r="R28" s="1067"/>
      <c r="S28" s="1060" t="n">
        <f aca="false">Q28*$Q$5+R28*$R$5+Z28*$Z$5</f>
        <v>4</v>
      </c>
      <c r="T28" s="1080"/>
      <c r="U28" s="1080"/>
      <c r="V28" s="1062" t="n">
        <f aca="false">T28*$T$5+U28*$U$5+Z28*$Z$5</f>
        <v>4</v>
      </c>
      <c r="W28" s="1069"/>
      <c r="X28" s="1069"/>
      <c r="Y28" s="1064" t="n">
        <f aca="false">W28*$W$5+X28*$X$5+Z28*$Z$5</f>
        <v>4</v>
      </c>
      <c r="Z28" s="699" t="n">
        <f aca="false">'Memòria Històrica'!EJ5</f>
        <v>8</v>
      </c>
      <c r="AA28" s="699"/>
      <c r="AB28" s="79" t="s">
        <v>196</v>
      </c>
    </row>
    <row r="29" customFormat="false" ht="15.75" hidden="false" customHeight="false" outlineLevel="0" collapsed="false">
      <c r="A29" s="1050" t="str">
        <f aca="false">'ALUMNAT 4t'!C28</f>
        <v>Sancho, Carla</v>
      </c>
      <c r="B29" s="698"/>
      <c r="C29" s="698"/>
      <c r="D29" s="1051" t="n">
        <f aca="false">B29*$B$5+C29*$C$5</f>
        <v>0</v>
      </c>
      <c r="E29" s="697"/>
      <c r="F29" s="697"/>
      <c r="G29" s="1053" t="n">
        <f aca="false">E29*$E$5+F29*$F$5+Z29*$Z$5</f>
        <v>0</v>
      </c>
      <c r="H29" s="1070"/>
      <c r="I29" s="1070"/>
      <c r="J29" s="1055" t="n">
        <f aca="false">H29*$H$5+I29*$I$5+Z29*$Z$5</f>
        <v>0</v>
      </c>
      <c r="K29" s="1071"/>
      <c r="L29" s="1071"/>
      <c r="M29" s="1057" t="n">
        <f aca="false">K29*$K$5+L29*$L$5+Z29*$Z$5</f>
        <v>0</v>
      </c>
      <c r="N29" s="1072"/>
      <c r="O29" s="1072"/>
      <c r="P29" s="547" t="n">
        <f aca="false">N29*$N$5+O29*$O$5+Z29*$Z$5</f>
        <v>0</v>
      </c>
      <c r="Q29" s="1073"/>
      <c r="R29" s="1073"/>
      <c r="S29" s="1060" t="n">
        <f aca="false">Q29*$Q$5+R29*$R$5+Z29*$Z$5</f>
        <v>0</v>
      </c>
      <c r="T29" s="1080"/>
      <c r="U29" s="1080"/>
      <c r="V29" s="1062" t="n">
        <f aca="false">T29*$T$5+U29*$U$5+Z29*$Z$5</f>
        <v>0</v>
      </c>
      <c r="W29" s="1074"/>
      <c r="X29" s="1074"/>
      <c r="Y29" s="1064" t="n">
        <f aca="false">W29*$W$5+X29*$X$5+Z29*$Z$5</f>
        <v>0</v>
      </c>
      <c r="Z29" s="699"/>
      <c r="AA29" s="699"/>
      <c r="AB29" s="1081"/>
    </row>
    <row r="30" customFormat="false" ht="15.75" hidden="false" customHeight="false" outlineLevel="0" collapsed="false">
      <c r="A30" s="1050" t="str">
        <f aca="false">'ALUMNAT 4t'!C29</f>
        <v>Schito, Matteo</v>
      </c>
      <c r="B30" s="702"/>
      <c r="C30" s="702"/>
      <c r="D30" s="1051" t="n">
        <f aca="false">B30*$B$5+C30*$C$5+Z30*$Z$5</f>
        <v>4.2</v>
      </c>
      <c r="E30" s="701"/>
      <c r="F30" s="701"/>
      <c r="G30" s="1053" t="n">
        <f aca="false">E30*$E$5+F30*$F$5+Z30*$Z$5</f>
        <v>4.2</v>
      </c>
      <c r="H30" s="700"/>
      <c r="I30" s="700"/>
      <c r="J30" s="1055" t="n">
        <f aca="false">H30*$H$5+I30*$I$5+Z30*$Z$5</f>
        <v>4.2</v>
      </c>
      <c r="K30" s="1065"/>
      <c r="L30" s="1065"/>
      <c r="M30" s="1057" t="n">
        <f aca="false">K30*$K$5+L30*$L$5+Z30*$Z$5</f>
        <v>4.2</v>
      </c>
      <c r="N30" s="1066"/>
      <c r="O30" s="1066"/>
      <c r="P30" s="547" t="n">
        <f aca="false">N30*$N$5+O30*$O$5+Z30*$Z$5</f>
        <v>4.2</v>
      </c>
      <c r="Q30" s="1067"/>
      <c r="R30" s="1067"/>
      <c r="S30" s="1060" t="n">
        <f aca="false">Q30*$Q$5+R30*$R$5+Z30*$Z$5</f>
        <v>4.2</v>
      </c>
      <c r="T30" s="1080"/>
      <c r="U30" s="1080"/>
      <c r="V30" s="1062" t="n">
        <f aca="false">T30*$T$5+U30*$U$5+Z30*$Z$5</f>
        <v>4.2</v>
      </c>
      <c r="W30" s="1069"/>
      <c r="X30" s="1069"/>
      <c r="Y30" s="1064" t="n">
        <f aca="false">W30*$W$5+X30*$X$5+Z30*$Z$5</f>
        <v>4.2</v>
      </c>
      <c r="Z30" s="699" t="n">
        <f aca="false">'Memòria Històrica'!CX5</f>
        <v>8.4</v>
      </c>
      <c r="AA30" s="699"/>
      <c r="AB30" s="79" t="s">
        <v>196</v>
      </c>
    </row>
    <row r="31" customFormat="false" ht="15.75" hidden="false" customHeight="false" outlineLevel="0" collapsed="false">
      <c r="A31" s="1050" t="str">
        <f aca="false">'ALUMNAT 4t'!C30</f>
        <v>Serrat, Guillem</v>
      </c>
      <c r="B31" s="698"/>
      <c r="C31" s="698"/>
      <c r="D31" s="1051" t="n">
        <f aca="false">B31*$B$5+C31*$C$5+Z31*$Z$5</f>
        <v>4.2</v>
      </c>
      <c r="E31" s="697"/>
      <c r="F31" s="697"/>
      <c r="G31" s="1053" t="n">
        <f aca="false">E31*$E$5+F31*$F$5+Z31*$Z$5</f>
        <v>4.2</v>
      </c>
      <c r="H31" s="1070"/>
      <c r="I31" s="1070"/>
      <c r="J31" s="1055" t="n">
        <f aca="false">H31*$H$5+I31*$I$5+Z31*$Z$5</f>
        <v>4.2</v>
      </c>
      <c r="K31" s="1071"/>
      <c r="L31" s="1071"/>
      <c r="M31" s="1057" t="n">
        <f aca="false">K31*$K$5+L31*$L$5+Z31*$Z$5</f>
        <v>4.2</v>
      </c>
      <c r="N31" s="1072"/>
      <c r="O31" s="1072"/>
      <c r="P31" s="547" t="n">
        <f aca="false">N31*$N$5+O31*$O$5+Z31*$Z$5</f>
        <v>4.2</v>
      </c>
      <c r="Q31" s="1073"/>
      <c r="R31" s="1073"/>
      <c r="S31" s="1060" t="n">
        <f aca="false">Q31*$Q$5+R31*$R$5+Z31*$Z$5</f>
        <v>4.2</v>
      </c>
      <c r="T31" s="1080"/>
      <c r="U31" s="1080"/>
      <c r="V31" s="1062" t="n">
        <f aca="false">T31*$T$5+U31*$U$5+Z31*$Z$5</f>
        <v>4.2</v>
      </c>
      <c r="W31" s="1074"/>
      <c r="X31" s="1074"/>
      <c r="Y31" s="1064" t="n">
        <f aca="false">W31*$W$5+X31*$X$5+Z31*$Z$5</f>
        <v>4.2</v>
      </c>
      <c r="Z31" s="699" t="n">
        <f aca="false">'Memòria Històrica'!AN5</f>
        <v>8.4</v>
      </c>
      <c r="AA31" s="699"/>
      <c r="AB31" s="1082" t="s">
        <v>196</v>
      </c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</row>
    <row r="32" customFormat="false" ht="15.75" hidden="false" customHeight="false" outlineLevel="0" collapsed="false">
      <c r="A32" s="1050" t="str">
        <f aca="false">'ALUMNAT 4t'!C31</f>
        <v>Terrada, Minerva</v>
      </c>
      <c r="B32" s="698"/>
      <c r="C32" s="698"/>
      <c r="D32" s="1051" t="n">
        <f aca="false">B32*$B$5+C32*$C$5+Z32*$Z$5</f>
        <v>3</v>
      </c>
      <c r="E32" s="697"/>
      <c r="F32" s="697"/>
      <c r="G32" s="1053" t="n">
        <f aca="false">E32*$E$5+F32*$F$5+Z32*$Z$5</f>
        <v>3</v>
      </c>
      <c r="H32" s="1070"/>
      <c r="I32" s="1070"/>
      <c r="J32" s="1055" t="n">
        <f aca="false">H32*$H$5+I32*$I$5+Z32*$Z$5</f>
        <v>3</v>
      </c>
      <c r="K32" s="1071"/>
      <c r="L32" s="1071"/>
      <c r="M32" s="1057" t="n">
        <f aca="false">K32*$K$5+L32*$L$5+Z32*$Z$5</f>
        <v>3</v>
      </c>
      <c r="N32" s="1072"/>
      <c r="O32" s="1072"/>
      <c r="P32" s="547" t="n">
        <f aca="false">N32*$N$5+O32*$O$5+Z32*$Z$5</f>
        <v>3</v>
      </c>
      <c r="Q32" s="1073"/>
      <c r="R32" s="1073"/>
      <c r="S32" s="1060" t="n">
        <f aca="false">Q32*$Q$5+R32*$R$5+Z32*$Z$5</f>
        <v>3</v>
      </c>
      <c r="T32" s="1080"/>
      <c r="U32" s="1080"/>
      <c r="V32" s="1062" t="n">
        <f aca="false">T32*$T$5+U32*$U$5+Z32*$Z$5</f>
        <v>3</v>
      </c>
      <c r="W32" s="1074"/>
      <c r="X32" s="1074"/>
      <c r="Y32" s="1064" t="n">
        <f aca="false">W32*$W$5+X32*$X$5+Z32*$Z$5</f>
        <v>3</v>
      </c>
      <c r="Z32" s="699" t="n">
        <f aca="false">'Memòria Històrica'!CS5</f>
        <v>6</v>
      </c>
      <c r="AA32" s="699"/>
      <c r="AB32" s="79" t="s">
        <v>196</v>
      </c>
    </row>
    <row r="33" customFormat="false" ht="15.75" hidden="false" customHeight="false" outlineLevel="0" collapsed="false">
      <c r="A33" s="1050" t="str">
        <f aca="false">'ALUMNAT 4t'!C32</f>
        <v>Troya, Marta</v>
      </c>
      <c r="B33" s="702"/>
      <c r="C33" s="702"/>
      <c r="D33" s="1051" t="n">
        <f aca="false">B33*$B$5+C33*$C$5+Z33*$Z$5</f>
        <v>3.05</v>
      </c>
      <c r="E33" s="701"/>
      <c r="F33" s="1083"/>
      <c r="G33" s="1053" t="n">
        <f aca="false">E33*$E$5+F33*$F$5+Z33*$Z$5</f>
        <v>3.05</v>
      </c>
      <c r="H33" s="700"/>
      <c r="I33" s="700"/>
      <c r="J33" s="1055" t="n">
        <f aca="false">H33*$H$5+I33*$I$5+Z33*$Z$5</f>
        <v>3.05</v>
      </c>
      <c r="K33" s="1065"/>
      <c r="L33" s="1065"/>
      <c r="M33" s="1057" t="n">
        <f aca="false">K33*$K$5+L33*$L$5+Z33*$Z$5</f>
        <v>3.05</v>
      </c>
      <c r="N33" s="1066"/>
      <c r="O33" s="1066"/>
      <c r="P33" s="547" t="n">
        <f aca="false">N33*$N$5+O33*$O$5+Z33*$Z$5</f>
        <v>3.05</v>
      </c>
      <c r="Q33" s="1067"/>
      <c r="R33" s="1067"/>
      <c r="S33" s="1060" t="n">
        <f aca="false">Q33*$Q$5+R33*$R$5+Z33*$Z$5</f>
        <v>3.05</v>
      </c>
      <c r="T33" s="1084"/>
      <c r="U33" s="1084"/>
      <c r="V33" s="1062" t="n">
        <f aca="false">T33*$T$5+U33*$U$5+Z33*$Z$5</f>
        <v>3.05</v>
      </c>
      <c r="W33" s="1069"/>
      <c r="X33" s="1069"/>
      <c r="Y33" s="1064" t="n">
        <f aca="false">W33*$W$5+X33*$X$5+Z33*$Z$5</f>
        <v>3.05</v>
      </c>
      <c r="Z33" s="699" t="n">
        <f aca="false">'Memòria Històrica'!DE5</f>
        <v>6.1</v>
      </c>
      <c r="AA33" s="699"/>
      <c r="AB33" s="79" t="s">
        <v>196</v>
      </c>
    </row>
  </sheetData>
  <mergeCells count="50">
    <mergeCell ref="A1:A3"/>
    <mergeCell ref="B1:AA1"/>
    <mergeCell ref="B2:AA2"/>
    <mergeCell ref="B3:D3"/>
    <mergeCell ref="E3:G3"/>
    <mergeCell ref="H3:J3"/>
    <mergeCell ref="K3:M3"/>
    <mergeCell ref="N3:P3"/>
    <mergeCell ref="Q3:S3"/>
    <mergeCell ref="T3:V3"/>
    <mergeCell ref="W3:Y3"/>
    <mergeCell ref="Z3:AA3"/>
    <mergeCell ref="D4:D5"/>
    <mergeCell ref="G4:G5"/>
    <mergeCell ref="J4:J5"/>
    <mergeCell ref="M4:M5"/>
    <mergeCell ref="P4:P5"/>
    <mergeCell ref="S4:S5"/>
    <mergeCell ref="V4:V5"/>
    <mergeCell ref="Y4:Y5"/>
    <mergeCell ref="Z4:AA4"/>
    <mergeCell ref="Z5:AA5"/>
    <mergeCell ref="Z6:AA6"/>
    <mergeCell ref="Z7:AA7"/>
    <mergeCell ref="Z8:AA8"/>
    <mergeCell ref="Z9:AA9"/>
    <mergeCell ref="Z10:AA10"/>
    <mergeCell ref="Z11:AA11"/>
    <mergeCell ref="Z12:AA12"/>
    <mergeCell ref="Z13:AA13"/>
    <mergeCell ref="Z14:AA14"/>
    <mergeCell ref="Z15:AA15"/>
    <mergeCell ref="Z16:AA16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Z26:AA26"/>
    <mergeCell ref="Z27:AA27"/>
    <mergeCell ref="Z28:AA28"/>
    <mergeCell ref="Z29:AA29"/>
    <mergeCell ref="Z30:AA30"/>
    <mergeCell ref="Z31:AA31"/>
    <mergeCell ref="Z32:AA32"/>
    <mergeCell ref="Z33:AA33"/>
  </mergeCells>
  <conditionalFormatting sqref="Z6:AA33">
    <cfRule type="cellIs" priority="2" operator="greaterThan" aboveAverage="0" equalAverage="0" bottom="0" percent="0" rank="0" text="" dxfId="0">
      <formula>10</formula>
    </cfRule>
  </conditionalFormatting>
  <conditionalFormatting sqref="B6:C33 E6:F33 H6:I33 K6:L33 N6:O33 Q6:R33 T6:U33 W6:X33">
    <cfRule type="cellIs" priority="3" operator="greaterThan" aboveAverage="0" equalAverage="0" bottom="0" percent="0" rank="0" text="" dxfId="0">
      <formula>10</formula>
    </cfRule>
  </conditionalFormatting>
  <conditionalFormatting sqref="D6:D33 G6:G33 J6:J33 M6:M33 P6:P33 S6:S33 V6:V33 Y6:Y33">
    <cfRule type="cellIs" priority="4" operator="lessThan" aboveAverage="0" equalAverage="0" bottom="0" percent="0" rank="0" text="" dxfId="1">
      <formula>5</formula>
    </cfRule>
  </conditionalFormatting>
  <conditionalFormatting sqref="D6:D33 G6:G33 J6:J33 M6:M33 P6:P33 S6:S33 V6:V33 Y6:Y33">
    <cfRule type="cellIs" priority="5" operator="greaterThanOrEqual" aboveAverage="0" equalAverage="0" bottom="0" percent="0" rank="0" text="" dxfId="2">
      <formula>9</formula>
    </cfRule>
  </conditionalFormatting>
  <conditionalFormatting sqref="Z6:Z33 AA11 AA17 AA20:AA24 AA29 AA32:AA33">
    <cfRule type="cellIs" priority="6" operator="lessThan" aboveAverage="0" equalAverage="0" bottom="0" percent="0" rank="0" text="" dxfId="1">
      <formula>5</formula>
    </cfRule>
  </conditionalFormatting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tabColor rgb="FF4A86E8"/>
    <pageSetUpPr fitToPage="true"/>
  </sheetPr>
  <dimension ref="A1:AT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5" topLeftCell="B6" activePane="bottomRight" state="frozen"/>
      <selection pane="topLeft" activeCell="A1" activeCellId="0" sqref="A1"/>
      <selection pane="topRight" activeCell="B1" activeCellId="0" sqref="B1"/>
      <selection pane="bottomLeft" activeCell="A6" activeCellId="0" sqref="A6"/>
      <selection pane="bottomRight" activeCell="B6" activeCellId="0" sqref="B6"/>
    </sheetView>
  </sheetViews>
  <sheetFormatPr defaultRowHeight="15.75" outlineLevelRow="0" outlineLevelCol="0"/>
  <cols>
    <col collapsed="false" customWidth="true" hidden="false" outlineLevel="0" max="1" min="1" style="0" width="27.58"/>
    <col collapsed="false" customWidth="true" hidden="false" outlineLevel="0" max="2" min="2" style="0" width="9.29"/>
    <col collapsed="false" customWidth="true" hidden="false" outlineLevel="0" max="3" min="3" style="0" width="10"/>
    <col collapsed="false" customWidth="true" hidden="false" outlineLevel="0" max="4" min="4" style="0" width="7.57"/>
    <col collapsed="false" customWidth="true" hidden="false" outlineLevel="0" max="5" min="5" style="0" width="9.13"/>
    <col collapsed="false" customWidth="true" hidden="false" outlineLevel="0" max="6" min="6" style="0" width="10"/>
    <col collapsed="false" customWidth="true" hidden="false" outlineLevel="0" max="7" min="7" style="0" width="7.57"/>
    <col collapsed="false" customWidth="true" hidden="false" outlineLevel="0" max="8" min="8" style="0" width="9.13"/>
    <col collapsed="false" customWidth="true" hidden="false" outlineLevel="0" max="9" min="9" style="0" width="9.86"/>
    <col collapsed="false" customWidth="true" hidden="false" outlineLevel="0" max="10" min="10" style="0" width="7.57"/>
    <col collapsed="false" customWidth="true" hidden="false" outlineLevel="0" max="11" min="11" style="0" width="9.29"/>
    <col collapsed="false" customWidth="true" hidden="false" outlineLevel="0" max="12" min="12" style="0" width="10"/>
    <col collapsed="false" customWidth="true" hidden="false" outlineLevel="0" max="13" min="13" style="0" width="7.57"/>
    <col collapsed="false" customWidth="true" hidden="false" outlineLevel="0" max="14" min="14" style="0" width="9.13"/>
    <col collapsed="false" customWidth="true" hidden="false" outlineLevel="0" max="15" min="15" style="0" width="10"/>
    <col collapsed="false" customWidth="true" hidden="false" outlineLevel="0" max="16" min="16" style="0" width="7.57"/>
    <col collapsed="false" customWidth="true" hidden="false" outlineLevel="0" max="17" min="17" style="0" width="9.13"/>
    <col collapsed="false" customWidth="true" hidden="false" outlineLevel="0" max="18" min="18" style="0" width="9.86"/>
    <col collapsed="false" customWidth="true" hidden="false" outlineLevel="0" max="19" min="19" style="0" width="7.57"/>
    <col collapsed="false" customWidth="true" hidden="true" outlineLevel="0" max="20" min="20" style="0" width="9.13"/>
    <col collapsed="false" customWidth="true" hidden="true" outlineLevel="0" max="21" min="21" style="0" width="10"/>
    <col collapsed="false" customWidth="true" hidden="true" outlineLevel="0" max="22" min="22" style="0" width="7.57"/>
    <col collapsed="false" customWidth="true" hidden="true" outlineLevel="0" max="23" min="23" style="0" width="9.13"/>
    <col collapsed="false" customWidth="true" hidden="true" outlineLevel="0" max="24" min="24" style="0" width="9.86"/>
    <col collapsed="false" customWidth="true" hidden="true" outlineLevel="0" max="25" min="25" style="0" width="7.57"/>
    <col collapsed="false" customWidth="true" hidden="false" outlineLevel="0" max="26" min="26" style="0" width="8.57"/>
    <col collapsed="false" customWidth="true" hidden="false" outlineLevel="0" max="27" min="27" style="0" width="8.43"/>
    <col collapsed="false" customWidth="true" hidden="false" outlineLevel="0" max="40" min="28" style="0" width="14.43"/>
    <col collapsed="false" customWidth="true" hidden="false" outlineLevel="0" max="41" min="41" style="0" width="20.14"/>
    <col collapsed="false" customWidth="true" hidden="false" outlineLevel="0" max="1025" min="42" style="0" width="14.43"/>
  </cols>
  <sheetData>
    <row r="1" customFormat="false" ht="24.75" hidden="false" customHeight="true" outlineLevel="0" collapsed="false">
      <c r="A1" s="998" t="s">
        <v>633</v>
      </c>
      <c r="B1" s="999" t="s">
        <v>146</v>
      </c>
      <c r="C1" s="999"/>
      <c r="D1" s="999"/>
      <c r="E1" s="999"/>
      <c r="F1" s="999"/>
      <c r="G1" s="999"/>
      <c r="H1" s="999"/>
      <c r="I1" s="999"/>
      <c r="J1" s="999"/>
      <c r="K1" s="999"/>
      <c r="L1" s="999"/>
      <c r="M1" s="999"/>
      <c r="N1" s="999"/>
      <c r="O1" s="999"/>
      <c r="P1" s="999"/>
      <c r="Q1" s="999"/>
      <c r="R1" s="999"/>
      <c r="S1" s="999"/>
      <c r="T1" s="999"/>
      <c r="U1" s="999"/>
      <c r="V1" s="999"/>
      <c r="W1" s="999"/>
      <c r="X1" s="999"/>
      <c r="Y1" s="999"/>
      <c r="Z1" s="999"/>
      <c r="AA1" s="999"/>
      <c r="AE1" s="1000"/>
    </row>
    <row r="2" customFormat="false" ht="23.25" hidden="false" customHeight="true" outlineLevel="0" collapsed="false">
      <c r="A2" s="998"/>
      <c r="B2" s="1001" t="s">
        <v>634</v>
      </c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1"/>
      <c r="V2" s="1001"/>
      <c r="W2" s="1001"/>
      <c r="X2" s="1001"/>
      <c r="Y2" s="1001"/>
      <c r="Z2" s="1001"/>
      <c r="AA2" s="1001"/>
    </row>
    <row r="3" customFormat="false" ht="17.25" hidden="false" customHeight="true" outlineLevel="0" collapsed="false">
      <c r="A3" s="998"/>
      <c r="B3" s="1002" t="s">
        <v>498</v>
      </c>
      <c r="C3" s="1002"/>
      <c r="D3" s="1002"/>
      <c r="E3" s="1003" t="s">
        <v>497</v>
      </c>
      <c r="F3" s="1003"/>
      <c r="G3" s="1003"/>
      <c r="H3" s="1004" t="s">
        <v>496</v>
      </c>
      <c r="I3" s="1004"/>
      <c r="J3" s="1004"/>
      <c r="K3" s="1005" t="s">
        <v>635</v>
      </c>
      <c r="L3" s="1005"/>
      <c r="M3" s="1005"/>
      <c r="N3" s="1006" t="s">
        <v>636</v>
      </c>
      <c r="O3" s="1006"/>
      <c r="P3" s="1006"/>
      <c r="Q3" s="1007" t="s">
        <v>637</v>
      </c>
      <c r="R3" s="1007"/>
      <c r="S3" s="1007"/>
      <c r="T3" s="1008" t="s">
        <v>638</v>
      </c>
      <c r="U3" s="1008"/>
      <c r="V3" s="1008"/>
      <c r="W3" s="1009" t="s">
        <v>639</v>
      </c>
      <c r="X3" s="1009"/>
      <c r="Y3" s="1009"/>
      <c r="Z3" s="663" t="s">
        <v>640</v>
      </c>
      <c r="AA3" s="663"/>
    </row>
    <row r="4" customFormat="false" ht="27.75" hidden="false" customHeight="true" outlineLevel="0" collapsed="false">
      <c r="A4" s="1010" t="s">
        <v>341</v>
      </c>
      <c r="B4" s="1011" t="s">
        <v>489</v>
      </c>
      <c r="C4" s="1012" t="s">
        <v>490</v>
      </c>
      <c r="D4" s="1013" t="s">
        <v>641</v>
      </c>
      <c r="E4" s="668" t="s">
        <v>489</v>
      </c>
      <c r="F4" s="669" t="s">
        <v>490</v>
      </c>
      <c r="G4" s="1014" t="s">
        <v>641</v>
      </c>
      <c r="H4" s="666" t="s">
        <v>489</v>
      </c>
      <c r="I4" s="667" t="s">
        <v>490</v>
      </c>
      <c r="J4" s="1015" t="s">
        <v>641</v>
      </c>
      <c r="K4" s="1016" t="s">
        <v>489</v>
      </c>
      <c r="L4" s="1017" t="s">
        <v>490</v>
      </c>
      <c r="M4" s="1018" t="s">
        <v>641</v>
      </c>
      <c r="N4" s="1019" t="s">
        <v>489</v>
      </c>
      <c r="O4" s="1020" t="s">
        <v>490</v>
      </c>
      <c r="P4" s="1021" t="s">
        <v>641</v>
      </c>
      <c r="Q4" s="1022" t="s">
        <v>489</v>
      </c>
      <c r="R4" s="1023" t="s">
        <v>490</v>
      </c>
      <c r="S4" s="1024" t="s">
        <v>641</v>
      </c>
      <c r="T4" s="1025" t="s">
        <v>489</v>
      </c>
      <c r="U4" s="1026" t="s">
        <v>490</v>
      </c>
      <c r="V4" s="1027" t="s">
        <v>641</v>
      </c>
      <c r="W4" s="1028" t="s">
        <v>489</v>
      </c>
      <c r="X4" s="1029" t="s">
        <v>490</v>
      </c>
      <c r="Y4" s="1030" t="s">
        <v>641</v>
      </c>
      <c r="Z4" s="1031" t="s">
        <v>14</v>
      </c>
      <c r="AA4" s="1031"/>
      <c r="AB4" s="150"/>
      <c r="AC4" s="150"/>
      <c r="AD4" s="142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486"/>
      <c r="AP4" s="486"/>
      <c r="AQ4" s="486"/>
      <c r="AR4" s="486"/>
      <c r="AS4" s="486"/>
      <c r="AT4" s="486"/>
    </row>
    <row r="5" customFormat="false" ht="21" hidden="false" customHeight="true" outlineLevel="0" collapsed="false">
      <c r="A5" s="1085" t="s">
        <v>495</v>
      </c>
      <c r="B5" s="1033" t="n">
        <f aca="false">'Memòria Històrica'!B21</f>
        <v>0.1</v>
      </c>
      <c r="C5" s="1034" t="n">
        <f aca="false">'Memòria Històrica'!B22</f>
        <v>0.4</v>
      </c>
      <c r="D5" s="1013"/>
      <c r="E5" s="1035" t="n">
        <f aca="false">B5</f>
        <v>0.1</v>
      </c>
      <c r="F5" s="1036" t="n">
        <f aca="false">C5</f>
        <v>0.4</v>
      </c>
      <c r="G5" s="1014"/>
      <c r="H5" s="1037" t="n">
        <f aca="false">B5</f>
        <v>0.1</v>
      </c>
      <c r="I5" s="1038" t="n">
        <f aca="false">C5</f>
        <v>0.4</v>
      </c>
      <c r="J5" s="1015"/>
      <c r="K5" s="1039" t="n">
        <f aca="false">B5</f>
        <v>0.1</v>
      </c>
      <c r="L5" s="1040" t="n">
        <f aca="false">C5</f>
        <v>0.4</v>
      </c>
      <c r="M5" s="1018"/>
      <c r="N5" s="1041" t="n">
        <f aca="false">B5</f>
        <v>0.1</v>
      </c>
      <c r="O5" s="1042" t="n">
        <f aca="false">C5</f>
        <v>0.4</v>
      </c>
      <c r="P5" s="1021"/>
      <c r="Q5" s="1043" t="n">
        <f aca="false">B5</f>
        <v>0.1</v>
      </c>
      <c r="R5" s="1044" t="n">
        <f aca="false">C5</f>
        <v>0.4</v>
      </c>
      <c r="S5" s="1024"/>
      <c r="T5" s="1045" t="n">
        <f aca="false">B5</f>
        <v>0.1</v>
      </c>
      <c r="U5" s="1046" t="n">
        <f aca="false">C5</f>
        <v>0.4</v>
      </c>
      <c r="V5" s="1027"/>
      <c r="W5" s="1047" t="n">
        <f aca="false">B5</f>
        <v>0.1</v>
      </c>
      <c r="X5" s="1048" t="n">
        <f aca="false">C5</f>
        <v>0.4</v>
      </c>
      <c r="Y5" s="1030"/>
      <c r="Z5" s="1049" t="n">
        <v>0.5</v>
      </c>
      <c r="AA5" s="1049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</row>
    <row r="6" customFormat="false" ht="15.75" hidden="false" customHeight="false" outlineLevel="0" collapsed="false">
      <c r="A6" s="1050" t="str">
        <f aca="false">'ALUMNAT 4t'!C38</f>
        <v>Ahrouch, Jamal</v>
      </c>
      <c r="B6" s="702"/>
      <c r="C6" s="702"/>
      <c r="D6" s="1051" t="n">
        <f aca="false">B6*$B$5+C6*$C$5+Z6*$Z$5</f>
        <v>4.6</v>
      </c>
      <c r="E6" s="1086"/>
      <c r="F6" s="1086"/>
      <c r="G6" s="1053" t="n">
        <f aca="false">E6*$E$5+F6*$F$5+Z6*$Z$5</f>
        <v>4.6</v>
      </c>
      <c r="H6" s="1087"/>
      <c r="I6" s="1087"/>
      <c r="J6" s="1055" t="n">
        <f aca="false">H6*$H$5+I6*$I$5+Z6*$Z$5</f>
        <v>4.6</v>
      </c>
      <c r="K6" s="1088"/>
      <c r="L6" s="1088"/>
      <c r="M6" s="1057" t="n">
        <f aca="false">K6*$K$5+L6*$L$5+Z6*$Z$5</f>
        <v>4.6</v>
      </c>
      <c r="N6" s="1089"/>
      <c r="O6" s="1089"/>
      <c r="P6" s="547" t="n">
        <f aca="false">N6*$N$5+O6*$O$5+Z6*$Z$5</f>
        <v>4.6</v>
      </c>
      <c r="Q6" s="1090"/>
      <c r="R6" s="1090"/>
      <c r="S6" s="1060" t="n">
        <f aca="false">Q6*$Q$5+R6*$R$5+Z6*$Z$5</f>
        <v>4.6</v>
      </c>
      <c r="T6" s="1068"/>
      <c r="U6" s="1068"/>
      <c r="V6" s="1062" t="n">
        <f aca="false">T6*$T$5+U6*$U$5+Z6*$Z$5</f>
        <v>4.6</v>
      </c>
      <c r="W6" s="1091"/>
      <c r="X6" s="1091"/>
      <c r="Y6" s="1064" t="n">
        <f aca="false">W6*$W$5+X6*$X$5+Z6*$Z$5</f>
        <v>4.6</v>
      </c>
      <c r="Z6" s="699" t="n">
        <f aca="false">'Memòria Històrica'!BK5</f>
        <v>9.2</v>
      </c>
      <c r="AA6" s="699"/>
      <c r="AB6" s="1082" t="s">
        <v>196</v>
      </c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customFormat="false" ht="15.75" hidden="false" customHeight="false" outlineLevel="0" collapsed="false">
      <c r="A7" s="1050" t="str">
        <f aca="false">'ALUMNAT 4t'!C39</f>
        <v>Alonso, Mar</v>
      </c>
      <c r="B7" s="698"/>
      <c r="C7" s="698"/>
      <c r="D7" s="1051" t="n">
        <f aca="false">B7*$B$5+C7*$C$5+Z7*$Z$5</f>
        <v>4.425</v>
      </c>
      <c r="E7" s="697"/>
      <c r="F7" s="697"/>
      <c r="G7" s="1053" t="n">
        <f aca="false">E7*$E$5+F7*$F$5+Z7*$Z$5</f>
        <v>4.425</v>
      </c>
      <c r="H7" s="1070"/>
      <c r="I7" s="1070"/>
      <c r="J7" s="1055" t="n">
        <f aca="false">H7*$H$5+I7*$I$5+Z7*$Z$5</f>
        <v>4.425</v>
      </c>
      <c r="K7" s="1071"/>
      <c r="L7" s="1071"/>
      <c r="M7" s="1057" t="n">
        <f aca="false">K7*$K$5+L7*$L$5+Z7*$Z$5</f>
        <v>4.425</v>
      </c>
      <c r="N7" s="1072"/>
      <c r="O7" s="1072"/>
      <c r="P7" s="547" t="n">
        <f aca="false">N7*$N$5+O7*$O$5+Z7*$Z$5</f>
        <v>4.425</v>
      </c>
      <c r="Q7" s="1073"/>
      <c r="R7" s="1073"/>
      <c r="S7" s="1060" t="n">
        <f aca="false">Q7*$Q$5+R7*$R$5+Z7*$Z$5</f>
        <v>4.425</v>
      </c>
      <c r="T7" s="1080"/>
      <c r="U7" s="1080"/>
      <c r="V7" s="1062" t="n">
        <f aca="false">T7*$T$5+U7*$U$5+Z7*$Z$5</f>
        <v>4.425</v>
      </c>
      <c r="W7" s="1074"/>
      <c r="X7" s="1074"/>
      <c r="Y7" s="1064" t="n">
        <f aca="false">W7*$W$5+X7*$X$5+Z7*$Z$5</f>
        <v>4.425</v>
      </c>
      <c r="Z7" s="699" t="n">
        <f aca="false">'Memòria Històrica'!FS5</f>
        <v>8.85</v>
      </c>
      <c r="AA7" s="699"/>
      <c r="AB7" s="1082" t="s">
        <v>196</v>
      </c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</row>
    <row r="8" customFormat="false" ht="15.75" hidden="false" customHeight="false" outlineLevel="0" collapsed="false">
      <c r="A8" s="1050" t="str">
        <f aca="false">'ALUMNAT 4t'!C40</f>
        <v>Bejarano, Clàudia</v>
      </c>
      <c r="B8" s="698"/>
      <c r="C8" s="698"/>
      <c r="D8" s="1051" t="n">
        <f aca="false">B8*$B$5+C8*$C$5+Z8*$Z$5</f>
        <v>4.85</v>
      </c>
      <c r="E8" s="697"/>
      <c r="F8" s="697"/>
      <c r="G8" s="1053" t="n">
        <f aca="false">E8*$E$5+F8*$F$5+Z8*$Z$5</f>
        <v>4.85</v>
      </c>
      <c r="H8" s="1070"/>
      <c r="I8" s="1070"/>
      <c r="J8" s="1055" t="n">
        <f aca="false">H8*$H$5+I8*$I$5+Z8*$Z$5</f>
        <v>4.85</v>
      </c>
      <c r="K8" s="1071"/>
      <c r="L8" s="1071"/>
      <c r="M8" s="1057" t="n">
        <f aca="false">K8*$K$5+L8*$L$5+Z8*$Z$5</f>
        <v>4.85</v>
      </c>
      <c r="N8" s="1072"/>
      <c r="O8" s="1072"/>
      <c r="P8" s="547" t="n">
        <f aca="false">N8*$N$5+O8*$O$5+Z8*$Z$5</f>
        <v>4.85</v>
      </c>
      <c r="Q8" s="1073"/>
      <c r="R8" s="1073"/>
      <c r="S8" s="1060" t="n">
        <f aca="false">Q8*$Q$5+R8*$R$5+Z8*$Z$5</f>
        <v>4.85</v>
      </c>
      <c r="T8" s="1080"/>
      <c r="U8" s="1080"/>
      <c r="V8" s="1062" t="n">
        <f aca="false">T8*$T$5+U8*$U$5+Z8*$Z$5</f>
        <v>4.85</v>
      </c>
      <c r="W8" s="1074"/>
      <c r="X8" s="1074"/>
      <c r="Y8" s="1064" t="n">
        <f aca="false">W8*$W$5+X8*$X$5+Z8*$Z$5</f>
        <v>4.85</v>
      </c>
      <c r="Z8" s="699" t="n">
        <f aca="false">'Memòria Històrica'!FF5</f>
        <v>9.7</v>
      </c>
      <c r="AA8" s="699"/>
      <c r="AB8" s="1082" t="s">
        <v>196</v>
      </c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</row>
    <row r="9" customFormat="false" ht="15.75" hidden="false" customHeight="false" outlineLevel="0" collapsed="false">
      <c r="A9" s="1050" t="str">
        <f aca="false">'ALUMNAT 4t'!C41</f>
        <v>Bouzzi, Omar</v>
      </c>
      <c r="B9" s="698"/>
      <c r="C9" s="698"/>
      <c r="D9" s="1051" t="n">
        <f aca="false">B9*$B$5+C9*$C$5+Z9*$Z$5</f>
        <v>4</v>
      </c>
      <c r="E9" s="697"/>
      <c r="F9" s="697"/>
      <c r="G9" s="1053" t="n">
        <f aca="false">E9*$E$5+F9*$F$5+Z9*$Z$5</f>
        <v>4</v>
      </c>
      <c r="H9" s="1070"/>
      <c r="I9" s="1070"/>
      <c r="J9" s="1055" t="n">
        <f aca="false">H9*$H$5+I9*$I$5+Z9*$Z$5</f>
        <v>4</v>
      </c>
      <c r="K9" s="1071"/>
      <c r="L9" s="1071"/>
      <c r="M9" s="1057" t="n">
        <f aca="false">K9*$K$5+L9*$L$5+Z9*$Z$5</f>
        <v>4</v>
      </c>
      <c r="N9" s="1072"/>
      <c r="O9" s="1072"/>
      <c r="P9" s="547" t="n">
        <f aca="false">N9*$N$5+O9*$O$5+Z9*$Z$5</f>
        <v>4</v>
      </c>
      <c r="Q9" s="1073"/>
      <c r="R9" s="1073"/>
      <c r="S9" s="1060" t="n">
        <f aca="false">Q9*$Q$5+R9*$R$5+Z9*$Z$5</f>
        <v>4</v>
      </c>
      <c r="T9" s="1080"/>
      <c r="U9" s="1080"/>
      <c r="V9" s="1062" t="n">
        <f aca="false">T9*$T$5+U9*$U$5+Z9*$Z$5</f>
        <v>4</v>
      </c>
      <c r="W9" s="1074"/>
      <c r="X9" s="1074"/>
      <c r="Y9" s="1064" t="n">
        <f aca="false">W9*$W$5+X9*$X$5+Z9*$Z$5</f>
        <v>4</v>
      </c>
      <c r="Z9" s="699" t="n">
        <f aca="false">'Memòria Històrica'!BZ5</f>
        <v>8</v>
      </c>
      <c r="AA9" s="699"/>
      <c r="AB9" s="1082" t="s">
        <v>196</v>
      </c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</row>
    <row r="10" customFormat="false" ht="15.75" hidden="false" customHeight="false" outlineLevel="0" collapsed="false">
      <c r="A10" s="1050" t="str">
        <f aca="false">'ALUMNAT 4t'!C42</f>
        <v>Cáceres, Judith</v>
      </c>
      <c r="B10" s="702"/>
      <c r="C10" s="702"/>
      <c r="D10" s="1051" t="n">
        <f aca="false">B10*$B$5+C10*$C$5+Z10*$Z$5</f>
        <v>5</v>
      </c>
      <c r="E10" s="701"/>
      <c r="F10" s="701"/>
      <c r="G10" s="1053" t="n">
        <f aca="false">E10*$E$5+F10*$F$5+Z10*$Z$5</f>
        <v>5</v>
      </c>
      <c r="H10" s="700"/>
      <c r="I10" s="700"/>
      <c r="J10" s="1055" t="n">
        <f aca="false">H10*$H$5+I10*$I$5+Z10*$Z$5</f>
        <v>5</v>
      </c>
      <c r="K10" s="1065"/>
      <c r="L10" s="1065"/>
      <c r="M10" s="1057" t="n">
        <f aca="false">K10*$K$5+L10*$L$5+Z10*$Z$5</f>
        <v>5</v>
      </c>
      <c r="N10" s="1066"/>
      <c r="O10" s="1066"/>
      <c r="P10" s="547" t="n">
        <f aca="false">N10*$N$5+O10*$O$5+Z10*$Z$5</f>
        <v>5</v>
      </c>
      <c r="Q10" s="1067"/>
      <c r="R10" s="1067"/>
      <c r="S10" s="1060" t="n">
        <f aca="false">Q10*$Q$5+R10*$R$5+Z10*$Z$5</f>
        <v>5</v>
      </c>
      <c r="T10" s="1084"/>
      <c r="U10" s="1084"/>
      <c r="V10" s="1062" t="n">
        <f aca="false">T10*$T$5+U10*$U$5+Z10*$Z$5</f>
        <v>5</v>
      </c>
      <c r="W10" s="1069"/>
      <c r="X10" s="1069"/>
      <c r="Y10" s="1064" t="n">
        <f aca="false">W10*$W$5+X10*$X$5+Z10*$Z$5</f>
        <v>5</v>
      </c>
      <c r="Z10" s="699" t="n">
        <f aca="false">'Memòria Històrica'!AH5</f>
        <v>10</v>
      </c>
      <c r="AA10" s="699"/>
      <c r="AB10" s="1082" t="s">
        <v>196</v>
      </c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</row>
    <row r="11" customFormat="false" ht="15.75" hidden="false" customHeight="false" outlineLevel="0" collapsed="false">
      <c r="A11" s="1050" t="str">
        <f aca="false">'ALUMNAT 4t'!C43</f>
        <v>Calderón, Jeymert</v>
      </c>
      <c r="B11" s="698"/>
      <c r="C11" s="698"/>
      <c r="D11" s="1051" t="n">
        <f aca="false">B11*$B$5+C11*$C$5+Z11*$Z$5</f>
        <v>4.65</v>
      </c>
      <c r="E11" s="697"/>
      <c r="F11" s="697"/>
      <c r="G11" s="1053" t="n">
        <f aca="false">E11*$E$5+F11*$F$5+Z11*$Z$5</f>
        <v>4.65</v>
      </c>
      <c r="H11" s="1070"/>
      <c r="I11" s="1070"/>
      <c r="J11" s="1055" t="n">
        <f aca="false">H11*$H$5+I11*$I$5+Z11*$Z$5</f>
        <v>4.65</v>
      </c>
      <c r="K11" s="1071"/>
      <c r="L11" s="1071"/>
      <c r="M11" s="1057" t="n">
        <f aca="false">K11*$K$5+L11*$L$5+Z11*$Z$5</f>
        <v>4.65</v>
      </c>
      <c r="N11" s="1072"/>
      <c r="O11" s="1072"/>
      <c r="P11" s="547" t="n">
        <f aca="false">N11*$N$5+O11*$O$5+Z11*$Z$5</f>
        <v>4.65</v>
      </c>
      <c r="Q11" s="1073"/>
      <c r="R11" s="1073"/>
      <c r="S11" s="1060" t="n">
        <f aca="false">Q11*$Q$5+R11*$R$5+Z11*$Z$5</f>
        <v>4.65</v>
      </c>
      <c r="T11" s="1080"/>
      <c r="U11" s="1080"/>
      <c r="V11" s="1062" t="n">
        <f aca="false">T11*$T$5+U11*$U$5+Z11*$Z$5</f>
        <v>4.65</v>
      </c>
      <c r="W11" s="1074"/>
      <c r="X11" s="1074"/>
      <c r="Y11" s="1064" t="n">
        <f aca="false">W11*$W$5+X11*$X$5+Z11*$Z$5</f>
        <v>4.65</v>
      </c>
      <c r="Z11" s="699" t="n">
        <f aca="false">'Memòria Històrica'!AA5</f>
        <v>9.3</v>
      </c>
      <c r="AA11" s="699"/>
      <c r="AB11" s="1082" t="s">
        <v>196</v>
      </c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</row>
    <row r="12" customFormat="false" ht="15.75" hidden="false" customHeight="false" outlineLevel="0" collapsed="false">
      <c r="A12" s="1050" t="str">
        <f aca="false">'ALUMNAT 4t'!C44</f>
        <v>Casas, Elena</v>
      </c>
      <c r="B12" s="698"/>
      <c r="C12" s="698"/>
      <c r="D12" s="1051" t="n">
        <f aca="false">B12*$B$5+C12*$C$5+Z12*$Z$5</f>
        <v>3.55</v>
      </c>
      <c r="E12" s="697"/>
      <c r="F12" s="697"/>
      <c r="G12" s="1053" t="n">
        <f aca="false">E12*$E$5+F12*$F$5+Z12*$Z$5</f>
        <v>3.55</v>
      </c>
      <c r="H12" s="1070"/>
      <c r="I12" s="1070"/>
      <c r="J12" s="1055" t="n">
        <f aca="false">H12*$H$5+I12*$I$5+Z12*$Z$5</f>
        <v>3.55</v>
      </c>
      <c r="K12" s="1071"/>
      <c r="L12" s="1071"/>
      <c r="M12" s="1057" t="n">
        <f aca="false">K12*$K$5+L12*$L$5+Z12*$Z$5</f>
        <v>3.55</v>
      </c>
      <c r="N12" s="1072"/>
      <c r="O12" s="1072"/>
      <c r="P12" s="547" t="n">
        <f aca="false">N12*$N$5+O12*$O$5+Z12*$Z$5</f>
        <v>3.55</v>
      </c>
      <c r="Q12" s="1073"/>
      <c r="R12" s="1073"/>
      <c r="S12" s="1060" t="n">
        <f aca="false">Q12*$Q$5+R12*$R$5+Z12*$Z$5</f>
        <v>3.55</v>
      </c>
      <c r="T12" s="1080"/>
      <c r="U12" s="1080"/>
      <c r="V12" s="1062" t="n">
        <f aca="false">T12*$T$5+U12*$U$5+Z12*$Z$5</f>
        <v>3.55</v>
      </c>
      <c r="W12" s="1074"/>
      <c r="X12" s="1074"/>
      <c r="Y12" s="1064" t="n">
        <f aca="false">W12*$W$5+X12*$X$5+Z12*$Z$5</f>
        <v>3.55</v>
      </c>
      <c r="Z12" s="699" t="n">
        <f aca="false">'Memòria Històrica'!BQ5</f>
        <v>7.1</v>
      </c>
      <c r="AA12" s="699"/>
      <c r="AB12" s="1082" t="s">
        <v>196</v>
      </c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</row>
    <row r="13" customFormat="false" ht="15.75" hidden="false" customHeight="false" outlineLevel="0" collapsed="false">
      <c r="A13" s="1050" t="str">
        <f aca="false">'ALUMNAT 4t'!C45</f>
        <v>Custodio, Joaquin</v>
      </c>
      <c r="B13" s="702"/>
      <c r="C13" s="702"/>
      <c r="D13" s="1051" t="n">
        <f aca="false">B13*$B$5+C13*$C$5+Z13*$Z$5</f>
        <v>3.25</v>
      </c>
      <c r="E13" s="701"/>
      <c r="F13" s="701"/>
      <c r="G13" s="1053" t="n">
        <f aca="false">E13*$E$5+F13*$F$5+Z13*$Z$5</f>
        <v>3.25</v>
      </c>
      <c r="H13" s="700"/>
      <c r="I13" s="700"/>
      <c r="J13" s="1055" t="n">
        <f aca="false">H13*$H$5+I13*$I$5+Z13*$Z$5</f>
        <v>3.25</v>
      </c>
      <c r="K13" s="1065"/>
      <c r="L13" s="1065"/>
      <c r="M13" s="1057" t="n">
        <f aca="false">K13*$K$5+L13*$L$5+Z13*$Z$5</f>
        <v>3.25</v>
      </c>
      <c r="N13" s="1066"/>
      <c r="O13" s="1066"/>
      <c r="P13" s="547" t="n">
        <f aca="false">N13*$N$5+O13*$O$5+Z13*$Z$5</f>
        <v>3.25</v>
      </c>
      <c r="Q13" s="1067"/>
      <c r="R13" s="1067"/>
      <c r="S13" s="1060" t="n">
        <f aca="false">Q13*$Q$5+R13*$R$5+Z13*$Z$5</f>
        <v>3.25</v>
      </c>
      <c r="T13" s="1084"/>
      <c r="U13" s="1084"/>
      <c r="V13" s="1062" t="n">
        <f aca="false">T13*$T$5+U13*$U$5+Z13*$Z$5</f>
        <v>3.25</v>
      </c>
      <c r="W13" s="1069"/>
      <c r="X13" s="1069"/>
      <c r="Y13" s="1064" t="n">
        <f aca="false">W13*$W$5+X13*$X$5+Z13*$Z$5</f>
        <v>3.25</v>
      </c>
      <c r="Z13" s="699" t="n">
        <f aca="false">'Memòria Històrica'!GK5</f>
        <v>6.5</v>
      </c>
      <c r="AA13" s="699"/>
      <c r="AB13" s="1082" t="s">
        <v>196</v>
      </c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</row>
    <row r="14" customFormat="false" ht="15.75" hidden="false" customHeight="false" outlineLevel="0" collapsed="false">
      <c r="A14" s="1050" t="str">
        <f aca="false">'ALUMNAT 4t'!C46</f>
        <v>Duarte, Tania</v>
      </c>
      <c r="B14" s="702"/>
      <c r="C14" s="702"/>
      <c r="D14" s="1051" t="n">
        <f aca="false">B14*$B$5+C14*$C$5+Z14*$Z$5</f>
        <v>5</v>
      </c>
      <c r="E14" s="701"/>
      <c r="F14" s="701"/>
      <c r="G14" s="1053" t="n">
        <f aca="false">E14*$E$5+F14*$F$5+Z14*$Z$5</f>
        <v>5</v>
      </c>
      <c r="H14" s="700"/>
      <c r="I14" s="700"/>
      <c r="J14" s="1055" t="n">
        <f aca="false">H14*$H$5+I14*$I$5+Z14*$Z$5</f>
        <v>5</v>
      </c>
      <c r="K14" s="1065"/>
      <c r="L14" s="1065"/>
      <c r="M14" s="1057" t="n">
        <f aca="false">K14*$K$5+L14*$L$5+Z14*$Z$5</f>
        <v>5</v>
      </c>
      <c r="N14" s="1066"/>
      <c r="O14" s="1066"/>
      <c r="P14" s="547" t="n">
        <f aca="false">N14*$N$5+O14*$O$5+Z14*$Z$5</f>
        <v>5</v>
      </c>
      <c r="Q14" s="1067"/>
      <c r="R14" s="1067"/>
      <c r="S14" s="1060" t="n">
        <f aca="false">Q14*$Q$5+R14*$R$5+Z14*$Z$5</f>
        <v>5</v>
      </c>
      <c r="T14" s="1084"/>
      <c r="U14" s="1084"/>
      <c r="V14" s="1062" t="n">
        <f aca="false">T14*$T$5+U14*$U$5+Z14*$Z$5</f>
        <v>5</v>
      </c>
      <c r="W14" s="1069"/>
      <c r="X14" s="1069"/>
      <c r="Y14" s="1064" t="n">
        <f aca="false">W14*$W$5+X14*$X$5+Z14*$Z$5</f>
        <v>5</v>
      </c>
      <c r="Z14" s="699" t="n">
        <f aca="false">'Memòria Històrica'!AI5</f>
        <v>10</v>
      </c>
      <c r="AA14" s="699"/>
      <c r="AB14" s="1082" t="s">
        <v>196</v>
      </c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</row>
    <row r="15" customFormat="false" ht="15.75" hidden="false" customHeight="false" outlineLevel="0" collapsed="false">
      <c r="A15" s="1050" t="str">
        <f aca="false">'ALUMNAT 4t'!C47</f>
        <v>Etcheverry, Tomas Agustin</v>
      </c>
      <c r="B15" s="702"/>
      <c r="C15" s="702"/>
      <c r="D15" s="1051" t="n">
        <f aca="false">B15*$B$5+C15*$C$5+Z15*$Z$5</f>
        <v>4.425</v>
      </c>
      <c r="E15" s="701"/>
      <c r="F15" s="701"/>
      <c r="G15" s="1053" t="n">
        <f aca="false">E15*$E$5+F15*$F$5+Z15*$Z$5</f>
        <v>4.425</v>
      </c>
      <c r="H15" s="700"/>
      <c r="I15" s="700"/>
      <c r="J15" s="1055" t="n">
        <f aca="false">H15*$H$5+I15*$I$5+Z15*$Z$5</f>
        <v>4.425</v>
      </c>
      <c r="K15" s="1065"/>
      <c r="L15" s="1065"/>
      <c r="M15" s="1057" t="n">
        <f aca="false">K15*$K$5+L15*$L$5+Z15*$Z$5</f>
        <v>4.425</v>
      </c>
      <c r="N15" s="1066"/>
      <c r="O15" s="1066"/>
      <c r="P15" s="547" t="n">
        <f aca="false">N15*$N$5+O15*$O$5+Z15*$Z$5</f>
        <v>4.425</v>
      </c>
      <c r="Q15" s="1067"/>
      <c r="R15" s="1067"/>
      <c r="S15" s="1060" t="n">
        <f aca="false">Q15*$Q$5+R15*$R$5+Z15*$Z$5</f>
        <v>4.425</v>
      </c>
      <c r="T15" s="1084"/>
      <c r="U15" s="1084"/>
      <c r="V15" s="1062" t="n">
        <f aca="false">T15*$T$5+U15*$U$5+Z15*$Z$5</f>
        <v>4.425</v>
      </c>
      <c r="W15" s="1069"/>
      <c r="X15" s="1069"/>
      <c r="Y15" s="1064" t="n">
        <f aca="false">W15*$W$5+X15*$X$5+Z15*$Z$5</f>
        <v>4.425</v>
      </c>
      <c r="Z15" s="699" t="n">
        <f aca="false">'Memòria Històrica'!FT5</f>
        <v>8.85</v>
      </c>
      <c r="AA15" s="699"/>
      <c r="AB15" s="1082" t="s">
        <v>196</v>
      </c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</row>
    <row r="16" customFormat="false" ht="15.75" hidden="false" customHeight="false" outlineLevel="0" collapsed="false">
      <c r="A16" s="1050" t="str">
        <f aca="false">'ALUMNAT 4t'!C48</f>
        <v>Fuster, Eric</v>
      </c>
      <c r="B16" s="702"/>
      <c r="C16" s="702"/>
      <c r="D16" s="1051" t="n">
        <f aca="false">B16*$B$5+C16*$C$5+Z16*$Z$5</f>
        <v>5</v>
      </c>
      <c r="E16" s="701"/>
      <c r="F16" s="701"/>
      <c r="G16" s="1053" t="n">
        <f aca="false">E16*$E$5+F16*$F$5+Z16*$Z$5</f>
        <v>5</v>
      </c>
      <c r="H16" s="700"/>
      <c r="I16" s="700"/>
      <c r="J16" s="1055" t="n">
        <f aca="false">H16*$H$5+I16*$I$5+Z16*$Z$5</f>
        <v>5</v>
      </c>
      <c r="K16" s="1065"/>
      <c r="L16" s="1065"/>
      <c r="M16" s="1057" t="n">
        <f aca="false">K16*$K$5+L16*$L$5+Z16*$Z$5</f>
        <v>5</v>
      </c>
      <c r="N16" s="1066"/>
      <c r="O16" s="1066"/>
      <c r="P16" s="547" t="n">
        <f aca="false">N16*$N$5+O16*$O$5+Z16*$Z$5</f>
        <v>5</v>
      </c>
      <c r="Q16" s="1067"/>
      <c r="R16" s="1067"/>
      <c r="S16" s="1060" t="n">
        <f aca="false">Q16*$Q$5+R16*$R$5+Z16*$Z$5</f>
        <v>5</v>
      </c>
      <c r="T16" s="1084"/>
      <c r="U16" s="1084"/>
      <c r="V16" s="1062" t="n">
        <f aca="false">T16*$T$5+U16*$U$5+Z16*$Z$5</f>
        <v>5</v>
      </c>
      <c r="W16" s="1069"/>
      <c r="X16" s="1069"/>
      <c r="Y16" s="1064" t="n">
        <f aca="false">W16*$W$5+X16*$X$5+Z16*$Z$5</f>
        <v>5</v>
      </c>
      <c r="Z16" s="699" t="n">
        <f aca="false">'Memòria Històrica'!AT5</f>
        <v>10</v>
      </c>
      <c r="AA16" s="699"/>
      <c r="AB16" s="1082" t="s">
        <v>196</v>
      </c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</row>
    <row r="17" customFormat="false" ht="15.75" hidden="false" customHeight="false" outlineLevel="0" collapsed="false">
      <c r="A17" s="1050" t="str">
        <f aca="false">'ALUMNAT 4t'!C49</f>
        <v>Gaya, Raquel</v>
      </c>
      <c r="B17" s="698"/>
      <c r="C17" s="698"/>
      <c r="D17" s="1051" t="n">
        <f aca="false">B17*$B$5+C17*$C$5+Z17*$Z$5</f>
        <v>3.25</v>
      </c>
      <c r="E17" s="697"/>
      <c r="F17" s="697"/>
      <c r="G17" s="1053" t="n">
        <f aca="false">E17*$E$5+F17*$F$5+Z17*$Z$5</f>
        <v>3.25</v>
      </c>
      <c r="H17" s="1070"/>
      <c r="I17" s="1070"/>
      <c r="J17" s="1055" t="n">
        <f aca="false">H17*$H$5+I17*$I$5+Z17*$Z$5</f>
        <v>3.25</v>
      </c>
      <c r="K17" s="1071"/>
      <c r="L17" s="1071"/>
      <c r="M17" s="1057" t="n">
        <f aca="false">K17*$K$5+L17*$L$5+Z17*$Z$5</f>
        <v>3.25</v>
      </c>
      <c r="N17" s="1072"/>
      <c r="O17" s="1072"/>
      <c r="P17" s="547" t="n">
        <f aca="false">N17*$N$5+O17*$O$5+Z17*$Z$5</f>
        <v>3.25</v>
      </c>
      <c r="Q17" s="1073"/>
      <c r="R17" s="1073"/>
      <c r="S17" s="1060" t="n">
        <f aca="false">Q17*$Q$5+R17*$R$5+Z17*$Z$5</f>
        <v>3.25</v>
      </c>
      <c r="T17" s="1080"/>
      <c r="U17" s="1080"/>
      <c r="V17" s="1062" t="n">
        <f aca="false">T17*$T$5+U17*$U$5+Z17*$Z$5</f>
        <v>3.25</v>
      </c>
      <c r="W17" s="1074"/>
      <c r="X17" s="1074"/>
      <c r="Y17" s="1064" t="n">
        <f aca="false">W17*$W$5+X17*$X$5+Z17*$Z$5</f>
        <v>3.25</v>
      </c>
      <c r="Z17" s="699" t="n">
        <f aca="false">'Memòria Històrica'!GL5</f>
        <v>6.5</v>
      </c>
      <c r="AA17" s="699"/>
      <c r="AB17" s="1082" t="s">
        <v>196</v>
      </c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</row>
    <row r="18" customFormat="false" ht="15.75" hidden="false" customHeight="false" outlineLevel="0" collapsed="false">
      <c r="A18" s="1050" t="str">
        <f aca="false">'ALUMNAT 4t'!C50</f>
        <v>Iniesta, Pol</v>
      </c>
      <c r="B18" s="698"/>
      <c r="C18" s="698"/>
      <c r="D18" s="1051" t="n">
        <f aca="false">B18*$B$5+C18*$C$5+Z18*$Z$5</f>
        <v>3.6</v>
      </c>
      <c r="E18" s="697"/>
      <c r="F18" s="697"/>
      <c r="G18" s="1053" t="n">
        <f aca="false">E18*$E$5+F18*$F$5+Z18*$Z$5</f>
        <v>3.6</v>
      </c>
      <c r="H18" s="1070"/>
      <c r="I18" s="1070"/>
      <c r="J18" s="1055" t="n">
        <f aca="false">H18*$H$5+I18*$I$5+Z18*$Z$5</f>
        <v>3.6</v>
      </c>
      <c r="K18" s="1071"/>
      <c r="L18" s="1071"/>
      <c r="M18" s="1057" t="n">
        <f aca="false">K18*$K$5+L18*$L$5+Z18*$Z$5</f>
        <v>3.6</v>
      </c>
      <c r="N18" s="1072"/>
      <c r="O18" s="1072"/>
      <c r="P18" s="547" t="n">
        <f aca="false">N18*$N$5+O18*$O$5+Z18*$Z$5</f>
        <v>3.6</v>
      </c>
      <c r="Q18" s="1073"/>
      <c r="R18" s="1073"/>
      <c r="S18" s="1060" t="n">
        <f aca="false">Q18*$Q$5+R18*$R$5+Z18*$Z$5</f>
        <v>3.6</v>
      </c>
      <c r="T18" s="1080"/>
      <c r="U18" s="1080"/>
      <c r="V18" s="1062" t="n">
        <f aca="false">T18*$T$5+U18*$U$5+Z18*$Z$5</f>
        <v>3.6</v>
      </c>
      <c r="W18" s="1074"/>
      <c r="X18" s="1074"/>
      <c r="Y18" s="1064" t="n">
        <f aca="false">W18*$W$5+X18*$X$5+Z18*$Z$5</f>
        <v>3.6</v>
      </c>
      <c r="Z18" s="699" t="n">
        <f aca="false">'Memòria Històrica'!F5</f>
        <v>7.2</v>
      </c>
      <c r="AA18" s="699"/>
      <c r="AB18" s="1082" t="s">
        <v>196</v>
      </c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</row>
    <row r="19" customFormat="false" ht="15.75" hidden="false" customHeight="false" outlineLevel="0" collapsed="false">
      <c r="A19" s="1050" t="str">
        <f aca="false">'ALUMNAT 4t'!C51</f>
        <v>Llaó, Ruth</v>
      </c>
      <c r="B19" s="702"/>
      <c r="C19" s="702"/>
      <c r="D19" s="1051" t="n">
        <f aca="false">B19*$B$5+C19*$C$5+Z19*$Z$5</f>
        <v>4.45</v>
      </c>
      <c r="E19" s="701"/>
      <c r="F19" s="701"/>
      <c r="G19" s="1053" t="n">
        <f aca="false">E19*$E$5+F19*$F$5+Z19*$Z$5</f>
        <v>4.45</v>
      </c>
      <c r="H19" s="700"/>
      <c r="I19" s="700"/>
      <c r="J19" s="1055" t="n">
        <f aca="false">H19*$H$5+I19*$I$5+Z19*$Z$5</f>
        <v>4.45</v>
      </c>
      <c r="K19" s="1065"/>
      <c r="L19" s="1065"/>
      <c r="M19" s="1057" t="n">
        <f aca="false">K19*$K$5+L19*$L$5+Z19*$Z$5</f>
        <v>4.45</v>
      </c>
      <c r="N19" s="1066"/>
      <c r="O19" s="1066"/>
      <c r="P19" s="547" t="n">
        <f aca="false">N19*$N$5+O19*$O$5+Z19*$Z$5</f>
        <v>4.45</v>
      </c>
      <c r="Q19" s="1067"/>
      <c r="R19" s="1067"/>
      <c r="S19" s="1060" t="n">
        <f aca="false">Q19*$Q$5+R19*$R$5+Z19*$Z$5</f>
        <v>4.45</v>
      </c>
      <c r="T19" s="1084"/>
      <c r="U19" s="1084"/>
      <c r="V19" s="1062" t="n">
        <f aca="false">T19*$T$5+U19*$U$5+Z19*$Z$5</f>
        <v>4.45</v>
      </c>
      <c r="W19" s="1069"/>
      <c r="X19" s="1069"/>
      <c r="Y19" s="1064" t="n">
        <f aca="false">W19*$W$5+X19*$X$5+Z19*$Z$5</f>
        <v>4.45</v>
      </c>
      <c r="Z19" s="699" t="n">
        <f aca="false">'Memòria Històrica'!EB5</f>
        <v>8.9</v>
      </c>
      <c r="AA19" s="699"/>
      <c r="AB19" s="1082" t="s">
        <v>196</v>
      </c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</row>
    <row r="20" customFormat="false" ht="15.75" hidden="false" customHeight="false" outlineLevel="0" collapsed="false">
      <c r="A20" s="1050" t="str">
        <f aca="false">'ALUMNAT 4t'!C52</f>
        <v>Llorente, Vinyet</v>
      </c>
      <c r="B20" s="702"/>
      <c r="C20" s="702"/>
      <c r="D20" s="1051" t="n">
        <f aca="false">B20*$B$5+C20*$C$5+Z20*$Z$5</f>
        <v>5</v>
      </c>
      <c r="E20" s="701"/>
      <c r="F20" s="701"/>
      <c r="G20" s="1053" t="n">
        <f aca="false">E20*$E$5+F20*$F$5+Z20*$Z$5</f>
        <v>5</v>
      </c>
      <c r="H20" s="700"/>
      <c r="I20" s="700"/>
      <c r="J20" s="1055" t="n">
        <f aca="false">H20*$H$5+I20*$I$5+Z20*$Z$5</f>
        <v>5</v>
      </c>
      <c r="K20" s="1065"/>
      <c r="L20" s="1065"/>
      <c r="M20" s="1057" t="n">
        <f aca="false">K20*$K$5+L20*$L$5+Z20*$Z$5</f>
        <v>5</v>
      </c>
      <c r="N20" s="1066"/>
      <c r="O20" s="1066"/>
      <c r="P20" s="547" t="n">
        <f aca="false">N20*$N$5+O20*$O$5+Z20*$Z$5</f>
        <v>5</v>
      </c>
      <c r="Q20" s="1067"/>
      <c r="R20" s="1067"/>
      <c r="S20" s="1060" t="n">
        <f aca="false">Q20*$Q$5+R20*$R$5+Z20*$Z$5</f>
        <v>5</v>
      </c>
      <c r="T20" s="1084"/>
      <c r="U20" s="1084"/>
      <c r="V20" s="1062" t="n">
        <f aca="false">T20*$T$5+U20*$U$5+Z20*$Z$5</f>
        <v>5</v>
      </c>
      <c r="W20" s="1069"/>
      <c r="X20" s="1069"/>
      <c r="Y20" s="1064" t="n">
        <f aca="false">W20*$W$5+X20*$X$5+Z20*$Z$5</f>
        <v>5</v>
      </c>
      <c r="Z20" s="699" t="n">
        <f aca="false">'Memòria Històrica'!BF5</f>
        <v>10</v>
      </c>
      <c r="AA20" s="699"/>
      <c r="AB20" s="1082" t="s">
        <v>196</v>
      </c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</row>
    <row r="21" customFormat="false" ht="15.75" hidden="false" customHeight="false" outlineLevel="0" collapsed="false">
      <c r="A21" s="1050" t="str">
        <f aca="false">'ALUMNAT 4t'!C53</f>
        <v>Marti, Joa</v>
      </c>
      <c r="B21" s="702"/>
      <c r="C21" s="702"/>
      <c r="D21" s="1051" t="n">
        <f aca="false">B21*$B$5+C21*$C$5+Z21*$Z$5</f>
        <v>4.3</v>
      </c>
      <c r="E21" s="701"/>
      <c r="F21" s="701"/>
      <c r="G21" s="1053" t="n">
        <f aca="false">E21*$E$5+F21*$F$5+Z21*$Z$5</f>
        <v>4.3</v>
      </c>
      <c r="H21" s="700"/>
      <c r="I21" s="700"/>
      <c r="J21" s="1055" t="n">
        <f aca="false">H21*$H$5+I21*$I$5+Z21*$Z$5</f>
        <v>4.3</v>
      </c>
      <c r="K21" s="1065"/>
      <c r="L21" s="1065"/>
      <c r="M21" s="1057" t="n">
        <f aca="false">K21*$K$5+L21*$L$5+Z21*$Z$5</f>
        <v>4.3</v>
      </c>
      <c r="N21" s="1066"/>
      <c r="O21" s="1066"/>
      <c r="P21" s="547" t="n">
        <f aca="false">N21*$N$5+O21*$O$5+Z21*$Z$5</f>
        <v>4.3</v>
      </c>
      <c r="Q21" s="1067"/>
      <c r="R21" s="1067"/>
      <c r="S21" s="1060" t="n">
        <f aca="false">Q21*$Q$5+R21*$R$5+Z21*$Z$5</f>
        <v>4.3</v>
      </c>
      <c r="T21" s="1084"/>
      <c r="U21" s="1084"/>
      <c r="V21" s="1062" t="n">
        <f aca="false">T21*$T$5+U21*$U$5+Z21*$Z$5</f>
        <v>4.3</v>
      </c>
      <c r="W21" s="1069"/>
      <c r="X21" s="1069"/>
      <c r="Y21" s="1064" t="n">
        <f aca="false">W21*$W$5+X21*$X$5+Z21*$Z$5</f>
        <v>4.3</v>
      </c>
      <c r="Z21" s="699" t="n">
        <f aca="false">'Memòria Històrica'!CB5</f>
        <v>8.6</v>
      </c>
      <c r="AA21" s="699"/>
      <c r="AB21" s="1082" t="s">
        <v>196</v>
      </c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</row>
    <row r="22" customFormat="false" ht="15.75" hidden="false" customHeight="false" outlineLevel="0" collapsed="false">
      <c r="A22" s="1050" t="str">
        <f aca="false">'ALUMNAT 4t'!C54</f>
        <v>Martínez, Luis</v>
      </c>
      <c r="B22" s="698"/>
      <c r="C22" s="698"/>
      <c r="D22" s="1051" t="n">
        <f aca="false">B22*$B$5+C22*$C$5+Z22*$Z$5</f>
        <v>4.85</v>
      </c>
      <c r="E22" s="697"/>
      <c r="F22" s="697"/>
      <c r="G22" s="1053" t="n">
        <f aca="false">E22*$E$5+F22*$F$5+Z22*$Z$5</f>
        <v>4.85</v>
      </c>
      <c r="H22" s="1070"/>
      <c r="I22" s="1070"/>
      <c r="J22" s="1055" t="n">
        <f aca="false">H22*$H$5+I22*$I$5+Z22*$Z$5</f>
        <v>4.85</v>
      </c>
      <c r="K22" s="1071"/>
      <c r="L22" s="1071"/>
      <c r="M22" s="1057" t="n">
        <f aca="false">K22*$K$5+L22*$L$5+Z22*$Z$5</f>
        <v>4.85</v>
      </c>
      <c r="N22" s="1072"/>
      <c r="O22" s="1072"/>
      <c r="P22" s="547" t="n">
        <f aca="false">N22*$N$5+O22*$O$5+Z22*$Z$5</f>
        <v>4.85</v>
      </c>
      <c r="Q22" s="1073"/>
      <c r="R22" s="1073"/>
      <c r="S22" s="1060" t="n">
        <f aca="false">Q22*$Q$5+R22*$R$5+Z22*$Z$5</f>
        <v>4.85</v>
      </c>
      <c r="T22" s="1080"/>
      <c r="U22" s="1080"/>
      <c r="V22" s="1062" t="n">
        <f aca="false">T22*$T$5+U22*$U$5+Z22*$Z$5</f>
        <v>4.85</v>
      </c>
      <c r="W22" s="1074"/>
      <c r="X22" s="1074"/>
      <c r="Y22" s="1064" t="n">
        <f aca="false">W22*$W$5+X22*$X$5+Z22*$Z$5</f>
        <v>4.85</v>
      </c>
      <c r="Z22" s="699" t="n">
        <f aca="false">'Memòria Històrica'!FG5</f>
        <v>9.7</v>
      </c>
      <c r="AA22" s="699"/>
      <c r="AB22" s="1082" t="s">
        <v>196</v>
      </c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</row>
    <row r="23" customFormat="false" ht="15.75" hidden="false" customHeight="false" outlineLevel="0" collapsed="false">
      <c r="A23" s="1050" t="str">
        <f aca="false">'ALUMNAT 4t'!C55</f>
        <v>Mateos, Joel</v>
      </c>
      <c r="B23" s="698"/>
      <c r="C23" s="698"/>
      <c r="D23" s="1051" t="n">
        <f aca="false">B23*$B$5+C23*$C$5+Z23*$Z$5</f>
        <v>5</v>
      </c>
      <c r="E23" s="697"/>
      <c r="F23" s="697"/>
      <c r="G23" s="1053" t="n">
        <f aca="false">E23*$E$5+F23*$F$5+Z23*$Z$5</f>
        <v>5</v>
      </c>
      <c r="H23" s="1070"/>
      <c r="I23" s="1070"/>
      <c r="J23" s="1055" t="n">
        <f aca="false">H23*$H$5+I23*$I$5+Z23*$Z$5</f>
        <v>5</v>
      </c>
      <c r="K23" s="1071"/>
      <c r="L23" s="1071"/>
      <c r="M23" s="1057" t="n">
        <f aca="false">K23*$K$5+L23*$L$5+Z23*$Z$5</f>
        <v>5</v>
      </c>
      <c r="N23" s="1072"/>
      <c r="O23" s="1072"/>
      <c r="P23" s="547" t="n">
        <f aca="false">N23*$N$5+O23*$O$5+Z23*$Z$5</f>
        <v>5</v>
      </c>
      <c r="Q23" s="1073"/>
      <c r="R23" s="1073"/>
      <c r="S23" s="1060" t="n">
        <f aca="false">Q23*$Q$5+R23*$R$5+Z23*$Z$5</f>
        <v>5</v>
      </c>
      <c r="T23" s="1080"/>
      <c r="U23" s="1080"/>
      <c r="V23" s="1062" t="n">
        <f aca="false">T23*$T$5+U23*$U$5+Z23*$Z$5</f>
        <v>5</v>
      </c>
      <c r="W23" s="1074"/>
      <c r="X23" s="1074"/>
      <c r="Y23" s="1064" t="n">
        <f aca="false">W23*$W$5+X23*$X$5+Z23*$Z$5</f>
        <v>5</v>
      </c>
      <c r="Z23" s="699" t="n">
        <f aca="false">'Memòria Històrica'!AJ5</f>
        <v>10</v>
      </c>
      <c r="AA23" s="699"/>
      <c r="AB23" s="1082" t="s">
        <v>196</v>
      </c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</row>
    <row r="24" customFormat="false" ht="15.75" hidden="false" customHeight="false" outlineLevel="0" collapsed="false">
      <c r="A24" s="1050" t="str">
        <f aca="false">'ALUMNAT 4t'!C56</f>
        <v>Meseguer, Hugo</v>
      </c>
      <c r="B24" s="702"/>
      <c r="C24" s="702"/>
      <c r="D24" s="1051" t="n">
        <f aca="false">B24*$B$5+C24*$C$5+Z24*$Z$5</f>
        <v>3.2</v>
      </c>
      <c r="E24" s="701"/>
      <c r="F24" s="701"/>
      <c r="G24" s="1053" t="n">
        <f aca="false">E24*$E$5+F24*$F$5+Z24*$Z$5</f>
        <v>3.2</v>
      </c>
      <c r="H24" s="700"/>
      <c r="I24" s="700"/>
      <c r="J24" s="1055" t="n">
        <f aca="false">H24*$H$5+I24*$I$5+Z24*$Z$5</f>
        <v>3.2</v>
      </c>
      <c r="K24" s="1065"/>
      <c r="L24" s="1065"/>
      <c r="M24" s="1057" t="n">
        <f aca="false">K24*$K$5+L24*$L$5+Z24*$Z$5</f>
        <v>3.2</v>
      </c>
      <c r="N24" s="1066"/>
      <c r="O24" s="1066"/>
      <c r="P24" s="547" t="n">
        <f aca="false">N24*$N$5+O24*$O$5+Z24*$Z$5</f>
        <v>3.2</v>
      </c>
      <c r="Q24" s="1067"/>
      <c r="R24" s="1067"/>
      <c r="S24" s="1060" t="n">
        <f aca="false">Q24*$Q$5+R24*$R$5+Z24*$Z$5</f>
        <v>3.2</v>
      </c>
      <c r="T24" s="1084"/>
      <c r="U24" s="1084"/>
      <c r="V24" s="1062" t="n">
        <f aca="false">T24*$T$5+U24*$U$5+Z24*$Z$5</f>
        <v>3.2</v>
      </c>
      <c r="W24" s="1069"/>
      <c r="X24" s="1069"/>
      <c r="Y24" s="1064" t="n">
        <f aca="false">W24*$W$5+X24*$X$5+Z24*$Z$5</f>
        <v>3.2</v>
      </c>
      <c r="Z24" s="699" t="n">
        <f aca="false">'Memòria Històrica'!AZ5</f>
        <v>6.4</v>
      </c>
      <c r="AA24" s="699"/>
      <c r="AB24" s="1082" t="s">
        <v>196</v>
      </c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</row>
    <row r="25" customFormat="false" ht="15.75" hidden="false" customHeight="false" outlineLevel="0" collapsed="false">
      <c r="A25" s="1050" t="str">
        <f aca="false">'ALUMNAT 4t'!C57</f>
        <v>Mostajo, Julian Gil</v>
      </c>
      <c r="B25" s="698"/>
      <c r="C25" s="698"/>
      <c r="D25" s="1051" t="n">
        <f aca="false">B25*$B$5+C25*$C$5+Z25*$Z$5</f>
        <v>4.9</v>
      </c>
      <c r="E25" s="697"/>
      <c r="F25" s="697"/>
      <c r="G25" s="1053" t="n">
        <f aca="false">E25*$E$5+F25*$F$5+Z25*$Z$5</f>
        <v>4.9</v>
      </c>
      <c r="H25" s="1070"/>
      <c r="I25" s="1070"/>
      <c r="J25" s="1055" t="n">
        <f aca="false">H25*$H$5+I25*$I$5+Z25*$Z$5</f>
        <v>4.9</v>
      </c>
      <c r="K25" s="1071"/>
      <c r="L25" s="1071"/>
      <c r="M25" s="1057" t="n">
        <f aca="false">K25*$K$5+L25*$L$5+Z25*$Z$5</f>
        <v>4.9</v>
      </c>
      <c r="N25" s="1072"/>
      <c r="O25" s="1072"/>
      <c r="P25" s="547" t="n">
        <f aca="false">N25*$N$5+O25*$O$5+Z25*$Z$5</f>
        <v>4.9</v>
      </c>
      <c r="Q25" s="1073"/>
      <c r="R25" s="1073"/>
      <c r="S25" s="1060" t="n">
        <f aca="false">Q25*$Q$5+R25*$R$5+Z25*$Z$5</f>
        <v>4.9</v>
      </c>
      <c r="T25" s="1080"/>
      <c r="U25" s="1080"/>
      <c r="V25" s="1062" t="n">
        <f aca="false">T25*$T$5+U25*$U$5+Z25*$Z$5</f>
        <v>4.9</v>
      </c>
      <c r="W25" s="1074"/>
      <c r="X25" s="1074"/>
      <c r="Y25" s="1064" t="n">
        <f aca="false">W25*$W$5+X25*$X$5+Z25*$Z$5</f>
        <v>4.9</v>
      </c>
      <c r="Z25" s="699" t="n">
        <f aca="false">'Memòria Històrica'!L5</f>
        <v>9.8</v>
      </c>
      <c r="AA25" s="699"/>
      <c r="AB25" s="1082" t="s">
        <v>196</v>
      </c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</row>
    <row r="26" customFormat="false" ht="15.75" hidden="false" customHeight="false" outlineLevel="0" collapsed="false">
      <c r="A26" s="1050" t="str">
        <f aca="false">'ALUMNAT 4t'!C58</f>
        <v>Navarro, Alex</v>
      </c>
      <c r="B26" s="698"/>
      <c r="C26" s="698"/>
      <c r="D26" s="1051" t="n">
        <f aca="false">B26*$B$5+C26*$C$5+Z26*$Z$5</f>
        <v>4.85</v>
      </c>
      <c r="E26" s="697"/>
      <c r="F26" s="697"/>
      <c r="G26" s="1053" t="n">
        <f aca="false">E26*$E$5+F26*$F$5+Z26*$Z$5</f>
        <v>4.85</v>
      </c>
      <c r="H26" s="1070"/>
      <c r="I26" s="1070"/>
      <c r="J26" s="1055" t="n">
        <f aca="false">H26*$H$5+I26*$I$5+Z26*$Z$5</f>
        <v>4.85</v>
      </c>
      <c r="K26" s="1071"/>
      <c r="L26" s="1071"/>
      <c r="M26" s="1057" t="n">
        <f aca="false">K26*$K$5+L26*$L$5+Z26*$Z$5</f>
        <v>4.85</v>
      </c>
      <c r="N26" s="1072"/>
      <c r="O26" s="1072"/>
      <c r="P26" s="547" t="n">
        <f aca="false">N26*$N$5+O26*$O$5+Z26*$Z$5</f>
        <v>4.85</v>
      </c>
      <c r="Q26" s="1073"/>
      <c r="R26" s="1073"/>
      <c r="S26" s="1060" t="n">
        <f aca="false">Q26*$Q$5+R26*$R$5+Z26*$Z$5</f>
        <v>4.85</v>
      </c>
      <c r="T26" s="1080"/>
      <c r="U26" s="1080"/>
      <c r="V26" s="1062" t="n">
        <f aca="false">T26*$T$5+U26*$U$5+Z26*$Z$5</f>
        <v>4.85</v>
      </c>
      <c r="W26" s="1074"/>
      <c r="X26" s="1074"/>
      <c r="Y26" s="1064" t="n">
        <f aca="false">W26*$W$5+X26*$X$5+Z26*$Z$5</f>
        <v>4.85</v>
      </c>
      <c r="Z26" s="699" t="n">
        <f aca="false">'Memòria Històrica'!FH5</f>
        <v>9.7</v>
      </c>
      <c r="AA26" s="699"/>
      <c r="AB26" s="1082" t="s">
        <v>196</v>
      </c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</row>
    <row r="27" customFormat="false" ht="15.75" hidden="false" customHeight="false" outlineLevel="0" collapsed="false">
      <c r="A27" s="1050" t="str">
        <f aca="false">'ALUMNAT 4t'!C59</f>
        <v>Nicolas, Pau</v>
      </c>
      <c r="B27" s="698"/>
      <c r="C27" s="698"/>
      <c r="D27" s="1051" t="n">
        <f aca="false">B27*$B$5+C27*$C$5</f>
        <v>0</v>
      </c>
      <c r="E27" s="697"/>
      <c r="F27" s="697"/>
      <c r="G27" s="1053" t="n">
        <f aca="false">E27*$E$5+F27*$F$5+Z27*$Z$5</f>
        <v>0</v>
      </c>
      <c r="H27" s="1070"/>
      <c r="I27" s="1070"/>
      <c r="J27" s="1055" t="n">
        <f aca="false">H27*$H$5+I27*$I$5+Z27*$Z$5</f>
        <v>0</v>
      </c>
      <c r="K27" s="1071"/>
      <c r="L27" s="1071"/>
      <c r="M27" s="1057" t="n">
        <f aca="false">K27*$K$5+L27*$L$5+Z27*$Z$5</f>
        <v>0</v>
      </c>
      <c r="N27" s="1072"/>
      <c r="O27" s="1072"/>
      <c r="P27" s="547" t="n">
        <f aca="false">N27*$N$5+O27*$O$5+Z27*$Z$5</f>
        <v>0</v>
      </c>
      <c r="Q27" s="1073"/>
      <c r="R27" s="1073"/>
      <c r="S27" s="1060" t="n">
        <f aca="false">Q27*$Q$5+R27*$R$5+Z27*$Z$5</f>
        <v>0</v>
      </c>
      <c r="T27" s="1080"/>
      <c r="U27" s="1080"/>
      <c r="V27" s="1062" t="n">
        <f aca="false">T27*$T$5+U27*$U$5+Z27*$Z$5</f>
        <v>0</v>
      </c>
      <c r="W27" s="1074"/>
      <c r="X27" s="1074"/>
      <c r="Y27" s="1064" t="n">
        <f aca="false">W27*$W$5+X27*$X$5+Z27*$Z$5</f>
        <v>0</v>
      </c>
      <c r="Z27" s="699"/>
      <c r="AA27" s="699"/>
      <c r="AB27" s="1081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</row>
    <row r="28" customFormat="false" ht="15.75" hidden="false" customHeight="false" outlineLevel="0" collapsed="false">
      <c r="A28" s="1050" t="str">
        <f aca="false">'ALUMNAT 4t'!C60</f>
        <v>Nieves, Emilio</v>
      </c>
      <c r="B28" s="702"/>
      <c r="C28" s="702"/>
      <c r="D28" s="1051" t="n">
        <f aca="false">B28*$B$5+C28*$C$5+Z28*$Z$5</f>
        <v>5</v>
      </c>
      <c r="E28" s="701"/>
      <c r="F28" s="701"/>
      <c r="G28" s="1053" t="n">
        <f aca="false">E28*$E$5+F28*$F$5+Z28*$Z$5</f>
        <v>5</v>
      </c>
      <c r="H28" s="700"/>
      <c r="I28" s="700"/>
      <c r="J28" s="1055" t="n">
        <f aca="false">H28*$H$5+I28*$I$5+Z28*$Z$5</f>
        <v>5</v>
      </c>
      <c r="K28" s="1065"/>
      <c r="L28" s="1065"/>
      <c r="M28" s="1057" t="n">
        <f aca="false">K28*$K$5+L28*$L$5+Z28*$Z$5</f>
        <v>5</v>
      </c>
      <c r="N28" s="1066"/>
      <c r="O28" s="1066"/>
      <c r="P28" s="547" t="n">
        <f aca="false">N28*$N$5+O28*$O$5+Z28*$Z$5</f>
        <v>5</v>
      </c>
      <c r="Q28" s="1067"/>
      <c r="R28" s="1067"/>
      <c r="S28" s="1060" t="n">
        <f aca="false">Q28*$Q$5+R28*$R$5+Z28*$Z$5</f>
        <v>5</v>
      </c>
      <c r="T28" s="1084"/>
      <c r="U28" s="1084"/>
      <c r="V28" s="1062" t="n">
        <f aca="false">T28*$T$5+U28*$U$5+Z28*$Z$5</f>
        <v>5</v>
      </c>
      <c r="W28" s="1069"/>
      <c r="X28" s="1069"/>
      <c r="Y28" s="1064" t="n">
        <f aca="false">W28*$W$5+X28*$X$5+Z28*$Z$5</f>
        <v>5</v>
      </c>
      <c r="Z28" s="699" t="n">
        <f aca="false">'Memòria Històrica'!AK5</f>
        <v>10</v>
      </c>
      <c r="AA28" s="699"/>
      <c r="AB28" s="1082" t="s">
        <v>196</v>
      </c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</row>
    <row r="29" customFormat="false" ht="15.75" hidden="false" customHeight="false" outlineLevel="0" collapsed="false">
      <c r="A29" s="1050" t="str">
        <f aca="false">'ALUMNAT 4t'!C61</f>
        <v>Ortet, Noa</v>
      </c>
      <c r="B29" s="698"/>
      <c r="C29" s="698"/>
      <c r="D29" s="1051" t="n">
        <f aca="false">B29*$B$5+C29*$C$5+Z29*$Z$5</f>
        <v>3.25</v>
      </c>
      <c r="E29" s="697"/>
      <c r="F29" s="697"/>
      <c r="G29" s="1053" t="n">
        <f aca="false">E29*$E$5+F29*$F$5+Z29*$Z$5</f>
        <v>3.25</v>
      </c>
      <c r="H29" s="1070"/>
      <c r="I29" s="1070"/>
      <c r="J29" s="1055" t="n">
        <f aca="false">H29*$H$5+I29*$I$5+Z29*$Z$5</f>
        <v>3.25</v>
      </c>
      <c r="K29" s="1071"/>
      <c r="L29" s="1071"/>
      <c r="M29" s="1057" t="n">
        <f aca="false">K29*$K$5+L29*$L$5+Z29*$Z$5</f>
        <v>3.25</v>
      </c>
      <c r="N29" s="1072"/>
      <c r="O29" s="1072"/>
      <c r="P29" s="547" t="n">
        <f aca="false">N29*$N$5+O29*$O$5+Z29*$Z$5</f>
        <v>3.25</v>
      </c>
      <c r="Q29" s="1073"/>
      <c r="R29" s="1073"/>
      <c r="S29" s="1060" t="n">
        <f aca="false">Q29*$Q$5+R29*$R$5+Z29*$Z$5</f>
        <v>3.25</v>
      </c>
      <c r="T29" s="1080"/>
      <c r="U29" s="1080"/>
      <c r="V29" s="1062" t="n">
        <f aca="false">T29*$T$5+U29*$U$5+Z29*$Z$5</f>
        <v>3.25</v>
      </c>
      <c r="W29" s="1074"/>
      <c r="X29" s="1074"/>
      <c r="Y29" s="1064" t="n">
        <f aca="false">W29*$W$5+X29*$X$5+Z29*$Z$5</f>
        <v>3.25</v>
      </c>
      <c r="Z29" s="699" t="n">
        <f aca="false">'Memòria Històrica'!P5</f>
        <v>6.5</v>
      </c>
      <c r="AA29" s="699"/>
      <c r="AB29" s="1082" t="s">
        <v>196</v>
      </c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</row>
    <row r="30" customFormat="false" ht="15.75" hidden="false" customHeight="false" outlineLevel="0" collapsed="false">
      <c r="A30" s="1050" t="str">
        <f aca="false">'ALUMNAT 4t'!C62</f>
        <v>Pous, Marta</v>
      </c>
      <c r="B30" s="702"/>
      <c r="C30" s="702"/>
      <c r="D30" s="1051" t="n">
        <f aca="false">B30*$B$5+C30*$C$5+Z30*$Z$5</f>
        <v>4.85</v>
      </c>
      <c r="E30" s="701"/>
      <c r="F30" s="701"/>
      <c r="G30" s="1053" t="n">
        <f aca="false">E30*$E$5+F30*$F$5+Z30*$Z$5</f>
        <v>4.85</v>
      </c>
      <c r="H30" s="700"/>
      <c r="I30" s="700"/>
      <c r="J30" s="1055" t="n">
        <f aca="false">H30*$H$5+I30*$I$5+Z30*$Z$5</f>
        <v>4.85</v>
      </c>
      <c r="K30" s="1065"/>
      <c r="L30" s="1065"/>
      <c r="M30" s="1057" t="n">
        <f aca="false">K30*$K$5+L30*$L$5+Z30*$Z$5</f>
        <v>4.85</v>
      </c>
      <c r="N30" s="1066"/>
      <c r="O30" s="1066"/>
      <c r="P30" s="547" t="n">
        <f aca="false">N30*$N$5+O30*$O$5+Z30*$Z$5</f>
        <v>4.85</v>
      </c>
      <c r="Q30" s="1067"/>
      <c r="R30" s="1067"/>
      <c r="S30" s="1060" t="n">
        <f aca="false">Q30*$Q$5+R30*$R$5+Z30*$Z$5</f>
        <v>4.85</v>
      </c>
      <c r="T30" s="1084"/>
      <c r="U30" s="1084"/>
      <c r="V30" s="1062" t="n">
        <f aca="false">T30*$T$5+U30*$U$5+Z30*$Z$5</f>
        <v>4.85</v>
      </c>
      <c r="W30" s="1069"/>
      <c r="X30" s="1069"/>
      <c r="Y30" s="1064" t="n">
        <f aca="false">W30*$W$5+X30*$X$5+Z30*$Z$5</f>
        <v>4.85</v>
      </c>
      <c r="Z30" s="699" t="n">
        <f aca="false">'Memòria Històrica'!FI5</f>
        <v>9.7</v>
      </c>
      <c r="AA30" s="699"/>
      <c r="AB30" s="1082" t="s">
        <v>196</v>
      </c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</row>
    <row r="31" customFormat="false" ht="15.75" hidden="false" customHeight="false" outlineLevel="0" collapsed="false">
      <c r="A31" s="1050" t="str">
        <f aca="false">'ALUMNAT 4t'!C63</f>
        <v>Quintana, Marina</v>
      </c>
      <c r="B31" s="702"/>
      <c r="C31" s="702"/>
      <c r="D31" s="1051" t="n">
        <f aca="false">B31*$B$5+C31*$C$5+Z31*$Z$5</f>
        <v>4.425</v>
      </c>
      <c r="E31" s="701"/>
      <c r="F31" s="701"/>
      <c r="G31" s="1053" t="n">
        <f aca="false">E31*$E$5+F31*$F$5+Z31*$Z$5</f>
        <v>4.425</v>
      </c>
      <c r="H31" s="700"/>
      <c r="I31" s="700"/>
      <c r="J31" s="1055" t="n">
        <f aca="false">H31*$H$5+I31*$I$5+Z31*$Z$5</f>
        <v>4.425</v>
      </c>
      <c r="K31" s="1065"/>
      <c r="L31" s="1065"/>
      <c r="M31" s="1057" t="n">
        <f aca="false">K31*$K$5+L31*$L$5+Z31*$Z$5</f>
        <v>4.425</v>
      </c>
      <c r="N31" s="1066"/>
      <c r="O31" s="1066"/>
      <c r="P31" s="547" t="n">
        <f aca="false">N31*$N$5+O31*$O$5+Z31*$Z$5</f>
        <v>4.425</v>
      </c>
      <c r="Q31" s="1067"/>
      <c r="R31" s="1067"/>
      <c r="S31" s="1060" t="n">
        <f aca="false">Q31*$Q$5+R31*$R$5+Z31*$Z$5</f>
        <v>4.425</v>
      </c>
      <c r="T31" s="1084"/>
      <c r="U31" s="1084"/>
      <c r="V31" s="1062" t="n">
        <f aca="false">T31*$T$5+U31*$U$5+Z31*$Z$5</f>
        <v>4.425</v>
      </c>
      <c r="W31" s="1069"/>
      <c r="X31" s="1069"/>
      <c r="Y31" s="1064" t="n">
        <f aca="false">W31*$W$5+X31*$X$5+Z31*$Z$5</f>
        <v>4.425</v>
      </c>
      <c r="Z31" s="699" t="n">
        <f aca="false">'Memòria Històrica'!FU5</f>
        <v>8.85</v>
      </c>
      <c r="AA31" s="699"/>
      <c r="AB31" s="1082" t="s">
        <v>196</v>
      </c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</row>
    <row r="32" customFormat="false" ht="15.75" hidden="false" customHeight="false" outlineLevel="0" collapsed="false">
      <c r="A32" s="1050" t="str">
        <f aca="false">'ALUMNAT 4t'!C64</f>
        <v>Quirós, Arantxa</v>
      </c>
      <c r="B32" s="702"/>
      <c r="C32" s="702"/>
      <c r="D32" s="1051" t="n">
        <f aca="false">B32*$B$5+C32*$C$5+Z32*$Z$5</f>
        <v>4.425</v>
      </c>
      <c r="E32" s="701"/>
      <c r="F32" s="701"/>
      <c r="G32" s="1053" t="n">
        <f aca="false">E32*$E$5+F32*$F$5+Z32*$Z$5</f>
        <v>4.425</v>
      </c>
      <c r="H32" s="700"/>
      <c r="I32" s="700"/>
      <c r="J32" s="1055" t="n">
        <f aca="false">H32*$H$5+I32*$I$5+Z32*$Z$5</f>
        <v>4.425</v>
      </c>
      <c r="K32" s="1065"/>
      <c r="L32" s="1065"/>
      <c r="M32" s="1057" t="n">
        <f aca="false">K32*$K$5+L32*$L$5+Z32*$Z$5</f>
        <v>4.425</v>
      </c>
      <c r="N32" s="1066"/>
      <c r="O32" s="1066"/>
      <c r="P32" s="547" t="n">
        <f aca="false">N32*$N$5+O32*$O$5+Z32*$Z$5</f>
        <v>4.425</v>
      </c>
      <c r="Q32" s="1067"/>
      <c r="R32" s="1067"/>
      <c r="S32" s="1060" t="n">
        <f aca="false">Q32*$Q$5+R32*$R$5+Z32*$Z$5</f>
        <v>4.425</v>
      </c>
      <c r="T32" s="1084"/>
      <c r="U32" s="1084"/>
      <c r="V32" s="1062" t="n">
        <f aca="false">T32*$T$5+U32*$U$5+Z32*$Z$5</f>
        <v>4.425</v>
      </c>
      <c r="W32" s="1069"/>
      <c r="X32" s="1069"/>
      <c r="Y32" s="1064" t="n">
        <f aca="false">W32*$W$5+X32*$X$5+Z32*$Z$5</f>
        <v>4.425</v>
      </c>
      <c r="Z32" s="699" t="n">
        <f aca="false">'Memòria Històrica'!FV5</f>
        <v>8.85</v>
      </c>
      <c r="AA32" s="699"/>
      <c r="AB32" s="1082" t="s">
        <v>196</v>
      </c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</row>
    <row r="33" customFormat="false" ht="15.75" hidden="false" customHeight="false" outlineLevel="0" collapsed="false">
      <c r="A33" s="1050" t="str">
        <f aca="false">'ALUMNAT 4t'!C65</f>
        <v>Rastrojo, Maria</v>
      </c>
      <c r="B33" s="702"/>
      <c r="C33" s="702"/>
      <c r="D33" s="1051" t="n">
        <f aca="false">B33*$B$5+C33*$C$5+Z33*$Z$5</f>
        <v>3</v>
      </c>
      <c r="E33" s="701"/>
      <c r="F33" s="701"/>
      <c r="G33" s="1053" t="n">
        <f aca="false">E33*$E$5+F33*$F$5+Z33*$Z$5</f>
        <v>3</v>
      </c>
      <c r="H33" s="700"/>
      <c r="I33" s="700"/>
      <c r="J33" s="1055" t="n">
        <f aca="false">H33*$H$5+I33*$I$5+Z33*$Z$5</f>
        <v>3</v>
      </c>
      <c r="K33" s="1065"/>
      <c r="L33" s="1065"/>
      <c r="M33" s="1057" t="n">
        <f aca="false">K33*$K$5+L33*$L$5+Z33*$Z$5</f>
        <v>3</v>
      </c>
      <c r="N33" s="1066"/>
      <c r="O33" s="1066"/>
      <c r="P33" s="547" t="n">
        <f aca="false">N33*$N$5+O33*$O$5+Z33*$Z$5</f>
        <v>3</v>
      </c>
      <c r="Q33" s="1067"/>
      <c r="R33" s="1067"/>
      <c r="S33" s="1060" t="n">
        <f aca="false">Q33*$Q$5+R33*$R$5+Z33*$Z$5</f>
        <v>3</v>
      </c>
      <c r="T33" s="1084"/>
      <c r="U33" s="1084"/>
      <c r="V33" s="1062" t="n">
        <f aca="false">T33*$T$5+U33*$U$5+Z33*$Z$5</f>
        <v>3</v>
      </c>
      <c r="W33" s="1069"/>
      <c r="X33" s="1069"/>
      <c r="Y33" s="1064" t="n">
        <f aca="false">W33*$W$5+X33*$X$5+Z33*$Z$5</f>
        <v>3</v>
      </c>
      <c r="Z33" s="699" t="n">
        <f aca="false">'Memòria Històrica'!BB5</f>
        <v>6</v>
      </c>
      <c r="AA33" s="699"/>
      <c r="AB33" s="1082" t="s">
        <v>196</v>
      </c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</row>
    <row r="34" customFormat="false" ht="15.75" hidden="false" customHeight="false" outlineLevel="0" collapsed="false">
      <c r="A34" s="1092"/>
      <c r="B34" s="1092"/>
      <c r="C34" s="218"/>
      <c r="D34" s="486"/>
      <c r="E34" s="1092"/>
      <c r="F34" s="1092"/>
      <c r="G34" s="486"/>
      <c r="H34" s="1092"/>
      <c r="I34" s="1092"/>
      <c r="J34" s="486"/>
      <c r="K34" s="1092"/>
      <c r="L34" s="218"/>
      <c r="M34" s="486"/>
      <c r="N34" s="1092"/>
      <c r="O34" s="1092"/>
      <c r="P34" s="486"/>
      <c r="Q34" s="1092"/>
      <c r="R34" s="1092"/>
      <c r="S34" s="486"/>
      <c r="T34" s="1092"/>
      <c r="U34" s="1092"/>
      <c r="V34" s="486"/>
      <c r="W34" s="1092"/>
      <c r="X34" s="1092"/>
      <c r="Y34" s="486"/>
      <c r="Z34" s="218"/>
      <c r="AA34" s="218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</row>
    <row r="35" customFormat="false" ht="15.75" hidden="false" customHeight="false" outlineLevel="0" collapsed="false">
      <c r="A35" s="1092"/>
      <c r="B35" s="1092"/>
      <c r="C35" s="218"/>
      <c r="D35" s="486"/>
      <c r="E35" s="1092"/>
      <c r="F35" s="1092"/>
      <c r="G35" s="486"/>
      <c r="H35" s="1092"/>
      <c r="I35" s="1092"/>
      <c r="J35" s="486"/>
      <c r="K35" s="1092"/>
      <c r="L35" s="218"/>
      <c r="M35" s="486"/>
      <c r="N35" s="1092"/>
      <c r="O35" s="1092"/>
      <c r="P35" s="486"/>
      <c r="Q35" s="1092"/>
      <c r="R35" s="1092"/>
      <c r="S35" s="486"/>
      <c r="T35" s="1092"/>
      <c r="U35" s="1092"/>
      <c r="V35" s="486"/>
      <c r="W35" s="1092"/>
      <c r="X35" s="1092"/>
      <c r="Y35" s="486"/>
      <c r="Z35" s="218"/>
      <c r="AA35" s="218"/>
      <c r="AN35" s="142"/>
      <c r="AO35" s="142"/>
      <c r="AP35" s="142"/>
      <c r="AQ35" s="142"/>
      <c r="AR35" s="142"/>
      <c r="AS35" s="142"/>
      <c r="AT35" s="142"/>
    </row>
    <row r="36" customFormat="false" ht="15.75" hidden="false" customHeight="false" outlineLevel="0" collapsed="false">
      <c r="A36" s="1092"/>
      <c r="B36" s="1092"/>
      <c r="C36" s="218"/>
      <c r="D36" s="486"/>
      <c r="E36" s="1092"/>
      <c r="F36" s="1092"/>
      <c r="G36" s="486"/>
      <c r="H36" s="1092"/>
      <c r="I36" s="1092"/>
      <c r="J36" s="486"/>
      <c r="K36" s="1092"/>
      <c r="L36" s="218"/>
      <c r="M36" s="486"/>
      <c r="N36" s="1092"/>
      <c r="O36" s="1092"/>
      <c r="P36" s="486"/>
      <c r="Q36" s="1092"/>
      <c r="R36" s="1092"/>
      <c r="S36" s="486"/>
      <c r="T36" s="1092"/>
      <c r="U36" s="1092"/>
      <c r="V36" s="486"/>
      <c r="W36" s="1092"/>
      <c r="X36" s="1092"/>
      <c r="Y36" s="486"/>
      <c r="Z36" s="218"/>
      <c r="AA36" s="218"/>
      <c r="AN36" s="142"/>
      <c r="AO36" s="142"/>
      <c r="AP36" s="142"/>
      <c r="AQ36" s="142"/>
      <c r="AR36" s="142"/>
      <c r="AS36" s="142"/>
      <c r="AT36" s="142"/>
    </row>
  </sheetData>
  <mergeCells count="50">
    <mergeCell ref="A1:A3"/>
    <mergeCell ref="B1:AA1"/>
    <mergeCell ref="B2:AA2"/>
    <mergeCell ref="B3:D3"/>
    <mergeCell ref="E3:G3"/>
    <mergeCell ref="H3:J3"/>
    <mergeCell ref="K3:M3"/>
    <mergeCell ref="N3:P3"/>
    <mergeCell ref="Q3:S3"/>
    <mergeCell ref="T3:V3"/>
    <mergeCell ref="W3:Y3"/>
    <mergeCell ref="Z3:AA3"/>
    <mergeCell ref="D4:D5"/>
    <mergeCell ref="G4:G5"/>
    <mergeCell ref="J4:J5"/>
    <mergeCell ref="M4:M5"/>
    <mergeCell ref="P4:P5"/>
    <mergeCell ref="S4:S5"/>
    <mergeCell ref="V4:V5"/>
    <mergeCell ref="Y4:Y5"/>
    <mergeCell ref="Z4:AA4"/>
    <mergeCell ref="Z5:AA5"/>
    <mergeCell ref="Z6:AA6"/>
    <mergeCell ref="Z7:AA7"/>
    <mergeCell ref="Z8:AA8"/>
    <mergeCell ref="Z9:AA9"/>
    <mergeCell ref="Z10:AA10"/>
    <mergeCell ref="Z11:AA11"/>
    <mergeCell ref="Z12:AA12"/>
    <mergeCell ref="Z13:AA13"/>
    <mergeCell ref="Z14:AA14"/>
    <mergeCell ref="Z15:AA15"/>
    <mergeCell ref="Z16:AA16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Z26:AA26"/>
    <mergeCell ref="Z27:AA27"/>
    <mergeCell ref="Z28:AA28"/>
    <mergeCell ref="Z29:AA29"/>
    <mergeCell ref="Z30:AA30"/>
    <mergeCell ref="Z31:AA31"/>
    <mergeCell ref="Z32:AA32"/>
    <mergeCell ref="Z33:AA33"/>
  </mergeCells>
  <conditionalFormatting sqref="Z6:AA33">
    <cfRule type="cellIs" priority="2" operator="greaterThan" aboveAverage="0" equalAverage="0" bottom="0" percent="0" rank="0" text="" dxfId="0">
      <formula>10</formula>
    </cfRule>
  </conditionalFormatting>
  <conditionalFormatting sqref="B6:C33 E6:F33 H6:I33 K6:L33 N6:O33 Q6:R33 T6:U33 W6:X33">
    <cfRule type="cellIs" priority="3" operator="greaterThan" aboveAverage="0" equalAverage="0" bottom="0" percent="0" rank="0" text="" dxfId="0">
      <formula>10</formula>
    </cfRule>
  </conditionalFormatting>
  <conditionalFormatting sqref="D6:D33 G6:G33 J6:J33 M6:M33 P6:P33 S6:S33 V6:V33 Y6:Y33">
    <cfRule type="cellIs" priority="4" operator="lessThan" aboveAverage="0" equalAverage="0" bottom="0" percent="0" rank="0" text="" dxfId="1">
      <formula>5</formula>
    </cfRule>
  </conditionalFormatting>
  <conditionalFormatting sqref="D6:D33 G6:G33 J6:J33 M6:M33 P6:P33 S6:S33 V6:V33 Y6:Y33">
    <cfRule type="cellIs" priority="5" operator="greaterThanOrEqual" aboveAverage="0" equalAverage="0" bottom="0" percent="0" rank="0" text="" dxfId="2">
      <formula>9</formula>
    </cfRule>
  </conditionalFormatting>
  <conditionalFormatting sqref="Z6:Z33 AA6 AA8 AA10:AA12 AA14:AA16 AA18 AA20 AA22 AA24 AA26 AA28 AA30 AA32">
    <cfRule type="cellIs" priority="6" operator="lessThan" aboveAverage="0" equalAverage="0" bottom="0" percent="0" rank="0" text="" dxfId="1">
      <formula>5</formula>
    </cfRule>
  </conditionalFormatting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tabColor rgb="FF4A86E8"/>
    <pageSetUpPr fitToPage="true"/>
  </sheetPr>
  <dimension ref="A1:AT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5" topLeftCell="B6" activePane="bottomRight" state="frozen"/>
      <selection pane="topLeft" activeCell="A1" activeCellId="0" sqref="A1"/>
      <selection pane="topRight" activeCell="B1" activeCellId="0" sqref="B1"/>
      <selection pane="bottomLeft" activeCell="A6" activeCellId="0" sqref="A6"/>
      <selection pane="bottomRight" activeCell="B6" activeCellId="0" sqref="B6"/>
    </sheetView>
  </sheetViews>
  <sheetFormatPr defaultRowHeight="15.75" outlineLevelRow="0" outlineLevelCol="0"/>
  <cols>
    <col collapsed="false" customWidth="true" hidden="false" outlineLevel="0" max="1" min="1" style="0" width="27.13"/>
    <col collapsed="false" customWidth="true" hidden="false" outlineLevel="0" max="2" min="2" style="0" width="9.29"/>
    <col collapsed="false" customWidth="true" hidden="false" outlineLevel="0" max="3" min="3" style="0" width="10"/>
    <col collapsed="false" customWidth="true" hidden="false" outlineLevel="0" max="4" min="4" style="0" width="7.57"/>
    <col collapsed="false" customWidth="true" hidden="false" outlineLevel="0" max="5" min="5" style="0" width="9.13"/>
    <col collapsed="false" customWidth="true" hidden="false" outlineLevel="0" max="6" min="6" style="0" width="10"/>
    <col collapsed="false" customWidth="true" hidden="false" outlineLevel="0" max="7" min="7" style="0" width="7.57"/>
    <col collapsed="false" customWidth="true" hidden="false" outlineLevel="0" max="8" min="8" style="0" width="9.13"/>
    <col collapsed="false" customWidth="true" hidden="false" outlineLevel="0" max="9" min="9" style="0" width="9.86"/>
    <col collapsed="false" customWidth="true" hidden="false" outlineLevel="0" max="10" min="10" style="0" width="7.57"/>
    <col collapsed="false" customWidth="true" hidden="false" outlineLevel="0" max="11" min="11" style="0" width="9.29"/>
    <col collapsed="false" customWidth="true" hidden="false" outlineLevel="0" max="12" min="12" style="0" width="10"/>
    <col collapsed="false" customWidth="true" hidden="false" outlineLevel="0" max="13" min="13" style="0" width="7.57"/>
    <col collapsed="false" customWidth="true" hidden="false" outlineLevel="0" max="14" min="14" style="0" width="9.13"/>
    <col collapsed="false" customWidth="true" hidden="false" outlineLevel="0" max="15" min="15" style="0" width="10"/>
    <col collapsed="false" customWidth="true" hidden="false" outlineLevel="0" max="16" min="16" style="0" width="7.57"/>
    <col collapsed="false" customWidth="true" hidden="false" outlineLevel="0" max="17" min="17" style="0" width="9.13"/>
    <col collapsed="false" customWidth="true" hidden="false" outlineLevel="0" max="18" min="18" style="0" width="9.86"/>
    <col collapsed="false" customWidth="true" hidden="false" outlineLevel="0" max="19" min="19" style="0" width="7.57"/>
    <col collapsed="false" customWidth="true" hidden="true" outlineLevel="0" max="20" min="20" style="0" width="9.13"/>
    <col collapsed="false" customWidth="true" hidden="true" outlineLevel="0" max="21" min="21" style="0" width="10"/>
    <col collapsed="false" customWidth="true" hidden="true" outlineLevel="0" max="22" min="22" style="0" width="7.57"/>
    <col collapsed="false" customWidth="true" hidden="true" outlineLevel="0" max="23" min="23" style="0" width="9.13"/>
    <col collapsed="false" customWidth="true" hidden="true" outlineLevel="0" max="24" min="24" style="0" width="9.86"/>
    <col collapsed="false" customWidth="true" hidden="true" outlineLevel="0" max="25" min="25" style="0" width="7.57"/>
    <col collapsed="false" customWidth="true" hidden="false" outlineLevel="0" max="26" min="26" style="0" width="8.57"/>
    <col collapsed="false" customWidth="true" hidden="false" outlineLevel="0" max="27" min="27" style="0" width="8.43"/>
    <col collapsed="false" customWidth="true" hidden="false" outlineLevel="0" max="38" min="28" style="0" width="14.43"/>
    <col collapsed="false" customWidth="true" hidden="false" outlineLevel="0" max="39" min="39" style="0" width="20.14"/>
    <col collapsed="false" customWidth="true" hidden="false" outlineLevel="0" max="1025" min="40" style="0" width="14.43"/>
  </cols>
  <sheetData>
    <row r="1" customFormat="false" ht="24.75" hidden="false" customHeight="true" outlineLevel="0" collapsed="false">
      <c r="A1" s="998" t="s">
        <v>633</v>
      </c>
      <c r="B1" s="999" t="s">
        <v>146</v>
      </c>
      <c r="C1" s="999"/>
      <c r="D1" s="999"/>
      <c r="E1" s="999"/>
      <c r="F1" s="999"/>
      <c r="G1" s="999"/>
      <c r="H1" s="999"/>
      <c r="I1" s="999"/>
      <c r="J1" s="999"/>
      <c r="K1" s="999"/>
      <c r="L1" s="999"/>
      <c r="M1" s="999"/>
      <c r="N1" s="999"/>
      <c r="O1" s="999"/>
      <c r="P1" s="999"/>
      <c r="Q1" s="999"/>
      <c r="R1" s="999"/>
      <c r="S1" s="999"/>
      <c r="T1" s="999"/>
      <c r="U1" s="999"/>
      <c r="V1" s="999"/>
      <c r="W1" s="999"/>
      <c r="X1" s="999"/>
      <c r="Y1" s="999"/>
      <c r="Z1" s="999"/>
      <c r="AA1" s="999"/>
      <c r="AE1" s="1000"/>
    </row>
    <row r="2" customFormat="false" ht="23.25" hidden="false" customHeight="true" outlineLevel="0" collapsed="false">
      <c r="A2" s="998"/>
      <c r="B2" s="1001" t="s">
        <v>634</v>
      </c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1"/>
      <c r="V2" s="1001"/>
      <c r="W2" s="1001"/>
      <c r="X2" s="1001"/>
      <c r="Y2" s="1001"/>
      <c r="Z2" s="1001"/>
      <c r="AA2" s="1001"/>
    </row>
    <row r="3" customFormat="false" ht="17.25" hidden="false" customHeight="true" outlineLevel="0" collapsed="false">
      <c r="A3" s="998"/>
      <c r="B3" s="1002" t="s">
        <v>498</v>
      </c>
      <c r="C3" s="1002"/>
      <c r="D3" s="1002"/>
      <c r="E3" s="1003" t="s">
        <v>497</v>
      </c>
      <c r="F3" s="1003"/>
      <c r="G3" s="1003"/>
      <c r="H3" s="1004" t="s">
        <v>496</v>
      </c>
      <c r="I3" s="1004"/>
      <c r="J3" s="1004"/>
      <c r="K3" s="1005" t="s">
        <v>635</v>
      </c>
      <c r="L3" s="1005"/>
      <c r="M3" s="1005"/>
      <c r="N3" s="1006" t="s">
        <v>636</v>
      </c>
      <c r="O3" s="1006"/>
      <c r="P3" s="1006"/>
      <c r="Q3" s="1007" t="s">
        <v>637</v>
      </c>
      <c r="R3" s="1007"/>
      <c r="S3" s="1007"/>
      <c r="T3" s="1008" t="s">
        <v>638</v>
      </c>
      <c r="U3" s="1008"/>
      <c r="V3" s="1008"/>
      <c r="W3" s="1009" t="s">
        <v>639</v>
      </c>
      <c r="X3" s="1009"/>
      <c r="Y3" s="1009"/>
      <c r="Z3" s="663" t="s">
        <v>640</v>
      </c>
      <c r="AA3" s="663"/>
    </row>
    <row r="4" customFormat="false" ht="27.75" hidden="false" customHeight="true" outlineLevel="0" collapsed="false">
      <c r="A4" s="1010" t="s">
        <v>342</v>
      </c>
      <c r="B4" s="1011" t="s">
        <v>489</v>
      </c>
      <c r="C4" s="1012" t="s">
        <v>490</v>
      </c>
      <c r="D4" s="1013" t="s">
        <v>641</v>
      </c>
      <c r="E4" s="668" t="s">
        <v>489</v>
      </c>
      <c r="F4" s="669" t="s">
        <v>490</v>
      </c>
      <c r="G4" s="1014" t="s">
        <v>641</v>
      </c>
      <c r="H4" s="666" t="s">
        <v>489</v>
      </c>
      <c r="I4" s="667" t="s">
        <v>490</v>
      </c>
      <c r="J4" s="1015" t="s">
        <v>641</v>
      </c>
      <c r="K4" s="1016" t="s">
        <v>489</v>
      </c>
      <c r="L4" s="1017" t="s">
        <v>490</v>
      </c>
      <c r="M4" s="1018" t="s">
        <v>641</v>
      </c>
      <c r="N4" s="1019" t="s">
        <v>489</v>
      </c>
      <c r="O4" s="1020" t="s">
        <v>490</v>
      </c>
      <c r="P4" s="1021" t="s">
        <v>641</v>
      </c>
      <c r="Q4" s="1022" t="s">
        <v>489</v>
      </c>
      <c r="R4" s="1023" t="s">
        <v>490</v>
      </c>
      <c r="S4" s="1024" t="s">
        <v>641</v>
      </c>
      <c r="T4" s="1025" t="s">
        <v>489</v>
      </c>
      <c r="U4" s="1026" t="s">
        <v>490</v>
      </c>
      <c r="V4" s="1027" t="s">
        <v>641</v>
      </c>
      <c r="W4" s="1028" t="s">
        <v>489</v>
      </c>
      <c r="X4" s="1029" t="s">
        <v>490</v>
      </c>
      <c r="Y4" s="1030" t="s">
        <v>641</v>
      </c>
      <c r="Z4" s="1031" t="s">
        <v>14</v>
      </c>
      <c r="AA4" s="1031"/>
      <c r="AB4" s="150"/>
      <c r="AC4" s="150"/>
      <c r="AD4" s="142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486"/>
    </row>
    <row r="5" customFormat="false" ht="21" hidden="false" customHeight="true" outlineLevel="0" collapsed="false">
      <c r="A5" s="1032" t="s">
        <v>495</v>
      </c>
      <c r="B5" s="1033" t="n">
        <f aca="false">'Memòria Històrica'!B21</f>
        <v>0.1</v>
      </c>
      <c r="C5" s="1034" t="n">
        <f aca="false">'Memòria Històrica'!B22</f>
        <v>0.4</v>
      </c>
      <c r="D5" s="1013"/>
      <c r="E5" s="1035" t="n">
        <f aca="false">B5</f>
        <v>0.1</v>
      </c>
      <c r="F5" s="1036" t="n">
        <f aca="false">C5</f>
        <v>0.4</v>
      </c>
      <c r="G5" s="1014"/>
      <c r="H5" s="1037" t="n">
        <f aca="false">B5</f>
        <v>0.1</v>
      </c>
      <c r="I5" s="1038" t="n">
        <f aca="false">C5</f>
        <v>0.4</v>
      </c>
      <c r="J5" s="1015"/>
      <c r="K5" s="1039" t="n">
        <f aca="false">B5</f>
        <v>0.1</v>
      </c>
      <c r="L5" s="1040" t="n">
        <f aca="false">C5</f>
        <v>0.4</v>
      </c>
      <c r="M5" s="1018"/>
      <c r="N5" s="1041" t="n">
        <f aca="false">B5</f>
        <v>0.1</v>
      </c>
      <c r="O5" s="1042" t="n">
        <f aca="false">C5</f>
        <v>0.4</v>
      </c>
      <c r="P5" s="1021"/>
      <c r="Q5" s="1043" t="n">
        <f aca="false">B5</f>
        <v>0.1</v>
      </c>
      <c r="R5" s="1044" t="n">
        <f aca="false">C5</f>
        <v>0.4</v>
      </c>
      <c r="S5" s="1024"/>
      <c r="T5" s="1045" t="n">
        <f aca="false">B5</f>
        <v>0.1</v>
      </c>
      <c r="U5" s="1046" t="n">
        <f aca="false">C5</f>
        <v>0.4</v>
      </c>
      <c r="V5" s="1027"/>
      <c r="W5" s="1047" t="n">
        <f aca="false">B5</f>
        <v>0.1</v>
      </c>
      <c r="X5" s="1048" t="n">
        <f aca="false">C5</f>
        <v>0.4</v>
      </c>
      <c r="Y5" s="1030"/>
      <c r="Z5" s="1049" t="n">
        <v>0.5</v>
      </c>
      <c r="AA5" s="1049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</row>
    <row r="6" customFormat="false" ht="15.75" hidden="false" customHeight="false" outlineLevel="0" collapsed="false">
      <c r="A6" s="1050" t="str">
        <f aca="false">'ALUMNAT 4t'!C73</f>
        <v>Albareda, Nut</v>
      </c>
      <c r="B6" s="698"/>
      <c r="C6" s="698"/>
      <c r="D6" s="1051" t="n">
        <f aca="false">B6*$B$5+C6*$C$5+Z6*$Z$5</f>
        <v>3</v>
      </c>
      <c r="E6" s="1052"/>
      <c r="F6" s="1052"/>
      <c r="G6" s="1053" t="n">
        <f aca="false">E6*$E$5+F6*$F$5+Z6*$Z$5</f>
        <v>3</v>
      </c>
      <c r="H6" s="1054"/>
      <c r="I6" s="1054"/>
      <c r="J6" s="1055" t="n">
        <f aca="false">H6*$H$5+I6*$I$5+Z6*$Z$5</f>
        <v>3</v>
      </c>
      <c r="K6" s="1056"/>
      <c r="L6" s="1056"/>
      <c r="M6" s="1057" t="n">
        <f aca="false">K6*$K$5+L6*$L$5+Z6*$Z$5</f>
        <v>3</v>
      </c>
      <c r="N6" s="1058"/>
      <c r="O6" s="1058"/>
      <c r="P6" s="547" t="n">
        <f aca="false">N6*$N$5+O6*$O$5+Z6*$Z$5</f>
        <v>3</v>
      </c>
      <c r="Q6" s="1059"/>
      <c r="R6" s="1059"/>
      <c r="S6" s="1060" t="n">
        <f aca="false">Q6*$Q$5+R6*$R$5+Z6*$Z$5</f>
        <v>3</v>
      </c>
      <c r="T6" s="1061"/>
      <c r="U6" s="1061"/>
      <c r="V6" s="1062" t="n">
        <f aca="false">T6*$T$5+U6*$U$5+Z6*$Z$5</f>
        <v>3</v>
      </c>
      <c r="W6" s="1063"/>
      <c r="X6" s="1063"/>
      <c r="Y6" s="1064" t="n">
        <f aca="false">W6*$W$5+X6*$X$5+Z6*$Z$5</f>
        <v>3</v>
      </c>
      <c r="Z6" s="699" t="n">
        <f aca="false">'Memòria Històrica'!CQ5</f>
        <v>6</v>
      </c>
      <c r="AA6" s="699"/>
      <c r="AB6" s="1082" t="s">
        <v>196</v>
      </c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</row>
    <row r="7" customFormat="false" ht="15.75" hidden="false" customHeight="false" outlineLevel="0" collapsed="false">
      <c r="A7" s="1050" t="str">
        <f aca="false">'ALUMNAT 4t'!C74</f>
        <v>Almada, Jeshua Mathias</v>
      </c>
      <c r="B7" s="698"/>
      <c r="C7" s="1093"/>
      <c r="D7" s="1051" t="n">
        <f aca="false">B7*$B$5+C7*$C$5+Z7*$Z$5</f>
        <v>2.05</v>
      </c>
      <c r="E7" s="697"/>
      <c r="F7" s="697"/>
      <c r="G7" s="1053" t="n">
        <f aca="false">E7*$E$5+F7*$F$5+Z7*$Z$5</f>
        <v>2.05</v>
      </c>
      <c r="H7" s="1070"/>
      <c r="I7" s="1070"/>
      <c r="J7" s="1055" t="n">
        <f aca="false">H7*$H$5+I7*$I$5+Z7*$Z$5</f>
        <v>2.05</v>
      </c>
      <c r="K7" s="1071"/>
      <c r="L7" s="1071"/>
      <c r="M7" s="1057" t="n">
        <f aca="false">K7*$K$5+L7*$L$5+Z7*$Z$5</f>
        <v>2.05</v>
      </c>
      <c r="N7" s="1072"/>
      <c r="O7" s="1072"/>
      <c r="P7" s="547" t="n">
        <f aca="false">N7*$N$5+O7*$O$5+Z7*$Z$5</f>
        <v>2.05</v>
      </c>
      <c r="Q7" s="1073"/>
      <c r="R7" s="1073"/>
      <c r="S7" s="1060" t="n">
        <f aca="false">Q7*$Q$5+R7*$R$5+Z7*$Z$5</f>
        <v>2.05</v>
      </c>
      <c r="T7" s="1080"/>
      <c r="U7" s="1080"/>
      <c r="V7" s="1062" t="n">
        <f aca="false">T7*$T$5+U7*$U$5+Z7*$Z$5</f>
        <v>2.05</v>
      </c>
      <c r="W7" s="1074"/>
      <c r="X7" s="1074"/>
      <c r="Y7" s="1064" t="n">
        <f aca="false">W7*$W$5+X7*$X$5+Z7*$Z$5</f>
        <v>2.05</v>
      </c>
      <c r="Z7" s="699" t="n">
        <f aca="false">'Memòria Històrica'!D5</f>
        <v>4.1</v>
      </c>
      <c r="AA7" s="699"/>
      <c r="AB7" s="1082" t="s">
        <v>196</v>
      </c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</row>
    <row r="8" customFormat="false" ht="15.75" hidden="false" customHeight="false" outlineLevel="0" collapsed="false">
      <c r="A8" s="1050" t="str">
        <f aca="false">'ALUMNAT 4t'!C75</f>
        <v>Alonso, Paula</v>
      </c>
      <c r="B8" s="702"/>
      <c r="C8" s="702"/>
      <c r="D8" s="1051" t="n">
        <f aca="false">B8*$B$5+C8*$C$5+Z8*$Z$5</f>
        <v>4.3</v>
      </c>
      <c r="E8" s="701"/>
      <c r="F8" s="701"/>
      <c r="G8" s="1053" t="n">
        <f aca="false">E8*$E$5+F8*$F$5+Z8*$Z$5</f>
        <v>4.3</v>
      </c>
      <c r="H8" s="700"/>
      <c r="I8" s="700"/>
      <c r="J8" s="1055" t="n">
        <f aca="false">H8*$H$5+I8*$I$5+Z8*$Z$5</f>
        <v>4.3</v>
      </c>
      <c r="K8" s="1065"/>
      <c r="L8" s="1065"/>
      <c r="M8" s="1057" t="n">
        <f aca="false">K8*$K$5+L8*$L$5+Z8*$Z$5</f>
        <v>4.3</v>
      </c>
      <c r="N8" s="1066"/>
      <c r="O8" s="1066"/>
      <c r="P8" s="547" t="n">
        <f aca="false">N8*$N$5+O8*$O$5+Z8*$Z$5</f>
        <v>4.3</v>
      </c>
      <c r="Q8" s="1067"/>
      <c r="R8" s="1067"/>
      <c r="S8" s="1060" t="n">
        <f aca="false">Q8*$Q$5+R8*$R$5+Z8*$Z$5</f>
        <v>4.3</v>
      </c>
      <c r="T8" s="1080"/>
      <c r="U8" s="1080"/>
      <c r="V8" s="1062" t="n">
        <f aca="false">T8*$T$5+U8*$U$5+Z8*$Z$5</f>
        <v>4.3</v>
      </c>
      <c r="W8" s="1069"/>
      <c r="X8" s="1069"/>
      <c r="Y8" s="1064" t="n">
        <f aca="false">W8*$W$5+X8*$X$5+Z8*$Z$5</f>
        <v>4.3</v>
      </c>
      <c r="Z8" s="699" t="n">
        <f aca="false">'Memòria Històrica'!EG5</f>
        <v>8.6</v>
      </c>
      <c r="AA8" s="699"/>
      <c r="AB8" s="1082" t="s">
        <v>196</v>
      </c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</row>
    <row r="9" customFormat="false" ht="15.75" hidden="false" customHeight="false" outlineLevel="0" collapsed="false">
      <c r="A9" s="1050" t="str">
        <f aca="false">'ALUMNAT 4t'!C76</f>
        <v>Arnau, Guillem</v>
      </c>
      <c r="B9" s="698"/>
      <c r="C9" s="698"/>
      <c r="D9" s="1051" t="n">
        <f aca="false">B9*$B$5+C9*$C$5+Z9*$Z$5</f>
        <v>3</v>
      </c>
      <c r="E9" s="697"/>
      <c r="F9" s="697"/>
      <c r="G9" s="1053" t="n">
        <f aca="false">E9*$E$5+F9*$F$5+Z9*$Z$5</f>
        <v>3</v>
      </c>
      <c r="H9" s="1070"/>
      <c r="I9" s="1070"/>
      <c r="J9" s="1055" t="n">
        <f aca="false">H9*$H$5+I9*$I$5+Z9*$Z$5</f>
        <v>3</v>
      </c>
      <c r="K9" s="1071"/>
      <c r="L9" s="1071"/>
      <c r="M9" s="1057" t="n">
        <f aca="false">K9*$K$5+L9*$L$5+Z9*$Z$5</f>
        <v>3</v>
      </c>
      <c r="N9" s="1072"/>
      <c r="O9" s="1072"/>
      <c r="P9" s="547" t="n">
        <f aca="false">N9*$N$5+O9*$O$5+Z9*$Z$5</f>
        <v>3</v>
      </c>
      <c r="Q9" s="1073"/>
      <c r="R9" s="1073"/>
      <c r="S9" s="1060" t="n">
        <f aca="false">Q9*$Q$5+R9*$R$5+Z9*$Z$5</f>
        <v>3</v>
      </c>
      <c r="T9" s="1080"/>
      <c r="U9" s="1080"/>
      <c r="V9" s="1062" t="n">
        <f aca="false">T9*$T$5+U9*$U$5+Z9*$Z$5</f>
        <v>3</v>
      </c>
      <c r="W9" s="1074"/>
      <c r="X9" s="1074"/>
      <c r="Y9" s="1064" t="n">
        <f aca="false">W9*$W$5+X9*$X$5+Z9*$Z$5</f>
        <v>3</v>
      </c>
      <c r="Z9" s="699" t="n">
        <f aca="false">'Memòria Històrica'!ES5</f>
        <v>6</v>
      </c>
      <c r="AA9" s="699"/>
      <c r="AB9" s="1082" t="s">
        <v>196</v>
      </c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</row>
    <row r="10" customFormat="false" ht="15.75" hidden="false" customHeight="false" outlineLevel="0" collapsed="false">
      <c r="A10" s="1050" t="str">
        <f aca="false">'ALUMNAT 4t'!C77</f>
        <v>Bello, Maria</v>
      </c>
      <c r="B10" s="702"/>
      <c r="C10" s="702"/>
      <c r="D10" s="1051" t="n">
        <f aca="false">B10*$B$5+C10*$C$5+Z10*$Z$5</f>
        <v>4.6</v>
      </c>
      <c r="E10" s="701"/>
      <c r="F10" s="701"/>
      <c r="G10" s="1053" t="n">
        <f aca="false">E10*$E$5+F10*$F$5+Z10*$Z$5</f>
        <v>4.6</v>
      </c>
      <c r="H10" s="700"/>
      <c r="I10" s="700"/>
      <c r="J10" s="1055" t="n">
        <f aca="false">H10*$H$5+I10*$I$5+Z10*$Z$5</f>
        <v>4.6</v>
      </c>
      <c r="K10" s="1065"/>
      <c r="L10" s="1065"/>
      <c r="M10" s="1057" t="n">
        <f aca="false">K10*$K$5+L10*$L$5+Z10*$Z$5</f>
        <v>4.6</v>
      </c>
      <c r="N10" s="1066"/>
      <c r="O10" s="1066"/>
      <c r="P10" s="547" t="n">
        <f aca="false">N10*$N$5+O10*$O$5+Z10*$Z$5</f>
        <v>4.6</v>
      </c>
      <c r="Q10" s="1067"/>
      <c r="R10" s="1067"/>
      <c r="S10" s="1060" t="n">
        <f aca="false">Q10*$Q$5+R10*$R$5+Z10*$Z$5</f>
        <v>4.6</v>
      </c>
      <c r="T10" s="1080"/>
      <c r="U10" s="1080"/>
      <c r="V10" s="1062" t="n">
        <f aca="false">T10*$T$5+U10*$U$5+Z10*$Z$5</f>
        <v>4.6</v>
      </c>
      <c r="W10" s="1069"/>
      <c r="X10" s="1069"/>
      <c r="Y10" s="1064" t="n">
        <f aca="false">W10*$W$5+X10*$X$5+Z10*$Z$5</f>
        <v>4.6</v>
      </c>
      <c r="Z10" s="699" t="n">
        <f aca="false">'Memòria Històrica'!BL5</f>
        <v>9.2</v>
      </c>
      <c r="AA10" s="699"/>
      <c r="AB10" s="1082" t="s">
        <v>196</v>
      </c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</row>
    <row r="11" customFormat="false" ht="15.75" hidden="false" customHeight="false" outlineLevel="0" collapsed="false">
      <c r="A11" s="1050" t="str">
        <f aca="false">'ALUMNAT 4t'!C78</f>
        <v>Bosch, Núria</v>
      </c>
      <c r="B11" s="702"/>
      <c r="C11" s="702"/>
      <c r="D11" s="1051" t="n">
        <f aca="false">B11*$B$5+C11*$C$5+Z11*$Z$5</f>
        <v>3.7</v>
      </c>
      <c r="E11" s="701"/>
      <c r="F11" s="701"/>
      <c r="G11" s="1053" t="n">
        <f aca="false">E11*$E$5+F11*$F$5+Z11*$Z$5</f>
        <v>3.7</v>
      </c>
      <c r="H11" s="700"/>
      <c r="I11" s="700"/>
      <c r="J11" s="1055" t="n">
        <f aca="false">H11*$H$5+I11*$I$5+Z11*$Z$5</f>
        <v>3.7</v>
      </c>
      <c r="K11" s="1065"/>
      <c r="L11" s="1065"/>
      <c r="M11" s="1057" t="n">
        <f aca="false">K11*$K$5+L11*$L$5+Z11*$Z$5</f>
        <v>3.7</v>
      </c>
      <c r="N11" s="1066"/>
      <c r="O11" s="1066"/>
      <c r="P11" s="547" t="n">
        <f aca="false">N11*$N$5+O11*$O$5+Z11*$Z$5</f>
        <v>3.7</v>
      </c>
      <c r="Q11" s="1067"/>
      <c r="R11" s="1067"/>
      <c r="S11" s="1060" t="n">
        <f aca="false">Q11*$Q$5+R11*$R$5+Z11*$Z$5</f>
        <v>3.7</v>
      </c>
      <c r="T11" s="1084"/>
      <c r="U11" s="1084"/>
      <c r="V11" s="1062" t="n">
        <f aca="false">T11*$T$5+U11*$U$5+Z11*$Z$5</f>
        <v>3.7</v>
      </c>
      <c r="W11" s="1069"/>
      <c r="X11" s="1069"/>
      <c r="Y11" s="1064" t="n">
        <f aca="false">W11*$W$5+X11*$X$5+Z11*$Z$5</f>
        <v>3.7</v>
      </c>
      <c r="Z11" s="699" t="n">
        <f aca="false">'Memòria Històrica'!CK5</f>
        <v>7.4</v>
      </c>
      <c r="AA11" s="699"/>
      <c r="AB11" s="1082" t="s">
        <v>196</v>
      </c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</row>
    <row r="12" customFormat="false" ht="15.75" hidden="false" customHeight="false" outlineLevel="0" collapsed="false">
      <c r="A12" s="1050" t="str">
        <f aca="false">'ALUMNAT 4t'!C79</f>
        <v>Cano, Alex</v>
      </c>
      <c r="B12" s="702"/>
      <c r="C12" s="702"/>
      <c r="D12" s="1051" t="n">
        <f aca="false">B12*$B$5+C12*$C$5+Z12*$Z$5</f>
        <v>4.45</v>
      </c>
      <c r="E12" s="701"/>
      <c r="F12" s="701"/>
      <c r="G12" s="1053" t="n">
        <f aca="false">E12*$E$5+F12*$F$5+Z12*$Z$5</f>
        <v>4.45</v>
      </c>
      <c r="H12" s="700"/>
      <c r="I12" s="700"/>
      <c r="J12" s="1055" t="n">
        <f aca="false">H12*$H$5+I12*$I$5+Z12*$Z$5</f>
        <v>4.45</v>
      </c>
      <c r="K12" s="1065"/>
      <c r="L12" s="1065"/>
      <c r="M12" s="1057" t="n">
        <f aca="false">K12*$K$5+L12*$L$5+Z12*$Z$5</f>
        <v>4.45</v>
      </c>
      <c r="N12" s="1066"/>
      <c r="O12" s="1066"/>
      <c r="P12" s="547" t="n">
        <f aca="false">N12*$N$5+O12*$O$5+Z12*$Z$5</f>
        <v>4.45</v>
      </c>
      <c r="Q12" s="1067"/>
      <c r="R12" s="1067"/>
      <c r="S12" s="1060" t="n">
        <f aca="false">Q12*$Q$5+R12*$R$5+Z12*$Z$5</f>
        <v>4.45</v>
      </c>
      <c r="T12" s="1084"/>
      <c r="U12" s="1084"/>
      <c r="V12" s="1062" t="n">
        <f aca="false">T12*$T$5+U12*$U$5+Z12*$Z$5</f>
        <v>4.45</v>
      </c>
      <c r="W12" s="1069"/>
      <c r="X12" s="1069"/>
      <c r="Y12" s="1064" t="n">
        <f aca="false">W12*$W$5+X12*$X$5+Z12*$Z$5</f>
        <v>4.45</v>
      </c>
      <c r="Z12" s="699" t="n">
        <f aca="false">'Memòria Històrica'!DO5</f>
        <v>8.9</v>
      </c>
      <c r="AA12" s="699"/>
      <c r="AB12" s="1082" t="s">
        <v>196</v>
      </c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</row>
    <row r="13" customFormat="false" ht="15.75" hidden="false" customHeight="false" outlineLevel="0" collapsed="false">
      <c r="A13" s="1050" t="str">
        <f aca="false">'ALUMNAT 4t'!C80</f>
        <v>Crespo, Desiré</v>
      </c>
      <c r="B13" s="698"/>
      <c r="C13" s="698"/>
      <c r="D13" s="1051" t="n">
        <f aca="false">B13*$B$5+C13*$C$5+Z13*$Z$5</f>
        <v>4.45</v>
      </c>
      <c r="E13" s="697"/>
      <c r="F13" s="697"/>
      <c r="G13" s="1053" t="n">
        <f aca="false">E13*$E$5+F13*$F$5+Z13*$Z$5</f>
        <v>4.45</v>
      </c>
      <c r="H13" s="1070"/>
      <c r="I13" s="1070"/>
      <c r="J13" s="1055" t="n">
        <f aca="false">H13*$H$5+I13*$I$5+Z13*$Z$5</f>
        <v>4.45</v>
      </c>
      <c r="K13" s="1071"/>
      <c r="L13" s="1071"/>
      <c r="M13" s="1057" t="n">
        <f aca="false">K13*$K$5+L13*$L$5+Z13*$Z$5</f>
        <v>4.45</v>
      </c>
      <c r="N13" s="1072"/>
      <c r="O13" s="1072"/>
      <c r="P13" s="547" t="n">
        <f aca="false">N13*$N$5+O13*$O$5+Z13*$Z$5</f>
        <v>4.45</v>
      </c>
      <c r="Q13" s="1073"/>
      <c r="R13" s="1073"/>
      <c r="S13" s="1060" t="n">
        <f aca="false">Q13*$Q$5+R13*$R$5+Z13*$Z$5</f>
        <v>4.45</v>
      </c>
      <c r="T13" s="1080"/>
      <c r="U13" s="1080"/>
      <c r="V13" s="1062" t="n">
        <f aca="false">T13*$T$5+U13*$U$5+Z13*$Z$5</f>
        <v>4.45</v>
      </c>
      <c r="W13" s="1074"/>
      <c r="X13" s="1074"/>
      <c r="Y13" s="1064" t="n">
        <f aca="false">W13*$W$5+X13*$X$5+Z13*$Z$5</f>
        <v>4.45</v>
      </c>
      <c r="Z13" s="699" t="n">
        <f aca="false">'Memòria Històrica'!DP5</f>
        <v>8.9</v>
      </c>
      <c r="AA13" s="699"/>
      <c r="AB13" s="1082" t="s">
        <v>196</v>
      </c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</row>
    <row r="14" customFormat="false" ht="15.75" hidden="false" customHeight="false" outlineLevel="0" collapsed="false">
      <c r="A14" s="1050" t="str">
        <f aca="false">'ALUMNAT 4t'!C81</f>
        <v>De Ronne, Emma</v>
      </c>
      <c r="B14" s="698"/>
      <c r="C14" s="698"/>
      <c r="D14" s="1051" t="n">
        <f aca="false">B14*$B$5+C14*$C$5+Z14*$Z$5</f>
        <v>3.7</v>
      </c>
      <c r="E14" s="697"/>
      <c r="F14" s="697"/>
      <c r="G14" s="1053" t="n">
        <f aca="false">E14*$E$5+F14*$F$5+Z14*$Z$5</f>
        <v>3.7</v>
      </c>
      <c r="H14" s="1070"/>
      <c r="I14" s="1070"/>
      <c r="J14" s="1055" t="n">
        <f aca="false">H14*$H$5+I14*$I$5+Z14*$Z$5</f>
        <v>3.7</v>
      </c>
      <c r="K14" s="1071"/>
      <c r="L14" s="1071"/>
      <c r="M14" s="1057" t="n">
        <f aca="false">K14*$K$5+L14*$L$5+Z14*$Z$5</f>
        <v>3.7</v>
      </c>
      <c r="N14" s="1072"/>
      <c r="O14" s="1072"/>
      <c r="P14" s="547" t="n">
        <f aca="false">N14*$N$5+O14*$O$5+Z14*$Z$5</f>
        <v>3.7</v>
      </c>
      <c r="Q14" s="1073"/>
      <c r="R14" s="1073"/>
      <c r="S14" s="1060" t="n">
        <f aca="false">Q14*$Q$5+R14*$R$5+Z14*$Z$5</f>
        <v>3.7</v>
      </c>
      <c r="T14" s="1080"/>
      <c r="U14" s="1080"/>
      <c r="V14" s="1062" t="n">
        <f aca="false">T14*$T$5+U14*$U$5+Z14*$Z$5</f>
        <v>3.7</v>
      </c>
      <c r="W14" s="1074"/>
      <c r="X14" s="1074"/>
      <c r="Y14" s="1064" t="n">
        <f aca="false">W14*$W$5+X14*$X$5+Z14*$Z$5</f>
        <v>3.7</v>
      </c>
      <c r="Z14" s="699" t="n">
        <f aca="false">'Memòria Històrica'!EA5</f>
        <v>7.4</v>
      </c>
      <c r="AA14" s="699"/>
      <c r="AB14" s="1082" t="s">
        <v>196</v>
      </c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</row>
    <row r="15" customFormat="false" ht="15.75" hidden="false" customHeight="false" outlineLevel="0" collapsed="false">
      <c r="A15" s="1050" t="str">
        <f aca="false">'ALUMNAT 4t'!C82</f>
        <v>Díaz, Lluc</v>
      </c>
      <c r="B15" s="702"/>
      <c r="C15" s="702"/>
      <c r="D15" s="1051" t="n">
        <f aca="false">B15*$B$5+C15*$C$5+Z15*$Z$5</f>
        <v>4.45</v>
      </c>
      <c r="E15" s="701"/>
      <c r="F15" s="701"/>
      <c r="G15" s="1053" t="n">
        <f aca="false">E15*$E$5+F15*$F$5+Z15*$Z$5</f>
        <v>4.45</v>
      </c>
      <c r="H15" s="700"/>
      <c r="I15" s="700"/>
      <c r="J15" s="1055" t="n">
        <f aca="false">H15*$H$5+I15*$I$5+Z15*$Z$5</f>
        <v>4.45</v>
      </c>
      <c r="K15" s="1065"/>
      <c r="L15" s="1065"/>
      <c r="M15" s="1057" t="n">
        <f aca="false">K15*$K$5+L15*$L$5+Z15*$Z$5</f>
        <v>4.45</v>
      </c>
      <c r="N15" s="1066"/>
      <c r="O15" s="1066"/>
      <c r="P15" s="547" t="n">
        <f aca="false">N15*$N$5+O15*$O$5+Z15*$Z$5</f>
        <v>4.45</v>
      </c>
      <c r="Q15" s="1067"/>
      <c r="R15" s="1067"/>
      <c r="S15" s="1060" t="n">
        <f aca="false">Q15*$Q$5+R15*$R$5+Z15*$Z$5</f>
        <v>4.45</v>
      </c>
      <c r="T15" s="1084"/>
      <c r="U15" s="1084"/>
      <c r="V15" s="1062" t="n">
        <f aca="false">T15*$T$5+U15*$U$5+Z15*$Z$5</f>
        <v>4.45</v>
      </c>
      <c r="W15" s="1069"/>
      <c r="X15" s="1069"/>
      <c r="Y15" s="1064" t="n">
        <f aca="false">W15*$W$5+X15*$X$5+Z15*$Z$5</f>
        <v>4.45</v>
      </c>
      <c r="Z15" s="699" t="n">
        <f aca="false">'Memòria Històrica'!EC5</f>
        <v>8.9</v>
      </c>
      <c r="AA15" s="699"/>
      <c r="AB15" s="1082" t="s">
        <v>196</v>
      </c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</row>
    <row r="16" customFormat="false" ht="15.75" hidden="false" customHeight="false" outlineLevel="0" collapsed="false">
      <c r="A16" s="1050" t="str">
        <f aca="false">'ALUMNAT 4t'!C83</f>
        <v>Díaz-Avilé, Ella</v>
      </c>
      <c r="B16" s="698"/>
      <c r="C16" s="698"/>
      <c r="D16" s="1051" t="n">
        <f aca="false">B16*$B$5+C16*$C$5+Z16*$Z$5</f>
        <v>4.9</v>
      </c>
      <c r="E16" s="697"/>
      <c r="F16" s="697"/>
      <c r="G16" s="1053" t="n">
        <f aca="false">E16*$E$5+F16*$F$5+Z16*$Z$5</f>
        <v>4.9</v>
      </c>
      <c r="H16" s="1070"/>
      <c r="I16" s="1070"/>
      <c r="J16" s="1055" t="n">
        <f aca="false">H16*$H$5+I16*$I$5+Z16*$Z$5</f>
        <v>4.9</v>
      </c>
      <c r="K16" s="1071"/>
      <c r="L16" s="1071"/>
      <c r="M16" s="1057" t="n">
        <f aca="false">K16*$K$5+L16*$L$5+Z16*$Z$5</f>
        <v>4.9</v>
      </c>
      <c r="N16" s="1072"/>
      <c r="O16" s="1072"/>
      <c r="P16" s="547" t="n">
        <f aca="false">N16*$N$5+O16*$O$5+Z16*$Z$5</f>
        <v>4.9</v>
      </c>
      <c r="Q16" s="1073"/>
      <c r="R16" s="1073"/>
      <c r="S16" s="1060" t="n">
        <f aca="false">Q16*$Q$5+R16*$R$5+Z16*$Z$5</f>
        <v>4.9</v>
      </c>
      <c r="T16" s="1080"/>
      <c r="U16" s="1080"/>
      <c r="V16" s="1062" t="n">
        <f aca="false">T16*$T$5+U16*$U$5+Z16*$Z$5</f>
        <v>4.9</v>
      </c>
      <c r="W16" s="1074"/>
      <c r="X16" s="1074"/>
      <c r="Y16" s="1064" t="n">
        <f aca="false">W16*$W$5+X16*$X$5+Z16*$Z$5</f>
        <v>4.9</v>
      </c>
      <c r="Z16" s="699" t="n">
        <f aca="false">'Memòria Històrica'!BM5</f>
        <v>9.8</v>
      </c>
      <c r="AA16" s="699"/>
      <c r="AB16" s="1082" t="s">
        <v>196</v>
      </c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</row>
    <row r="17" customFormat="false" ht="15.75" hidden="false" customHeight="false" outlineLevel="0" collapsed="false">
      <c r="A17" s="1050" t="str">
        <f aca="false">'ALUMNAT 4t'!C84</f>
        <v>Fontanillas, Nerea</v>
      </c>
      <c r="B17" s="702"/>
      <c r="C17" s="702"/>
      <c r="D17" s="1051" t="n">
        <f aca="false">B17*$B$5+C17*$C$5+Z17*$Z$5</f>
        <v>3.85</v>
      </c>
      <c r="E17" s="701"/>
      <c r="F17" s="701"/>
      <c r="G17" s="1053" t="n">
        <f aca="false">E17*$E$5+F17*$F$5+Z17*$Z$5</f>
        <v>3.85</v>
      </c>
      <c r="H17" s="700"/>
      <c r="I17" s="700"/>
      <c r="J17" s="1055" t="n">
        <f aca="false">H17*$H$5+I17*$I$5+Z17*$Z$5</f>
        <v>3.85</v>
      </c>
      <c r="K17" s="1065"/>
      <c r="L17" s="1065"/>
      <c r="M17" s="1057" t="n">
        <f aca="false">K17*$K$5+L17*$L$5+Z17*$Z$5</f>
        <v>3.85</v>
      </c>
      <c r="N17" s="1066"/>
      <c r="O17" s="1066"/>
      <c r="P17" s="547" t="n">
        <f aca="false">N17*$N$5+O17*$O$5+Z17*$Z$5</f>
        <v>3.85</v>
      </c>
      <c r="Q17" s="1067"/>
      <c r="R17" s="1067"/>
      <c r="S17" s="1060" t="n">
        <f aca="false">Q17*$Q$5+R17*$R$5+Z17*$Z$5</f>
        <v>3.85</v>
      </c>
      <c r="T17" s="1080"/>
      <c r="U17" s="1080"/>
      <c r="V17" s="1062" t="n">
        <f aca="false">T17*$T$5+U17*$U$5+Z17*$Z$5</f>
        <v>3.85</v>
      </c>
      <c r="W17" s="1069"/>
      <c r="X17" s="1069"/>
      <c r="Y17" s="1064" t="n">
        <f aca="false">W17*$W$5+X17*$X$5+Z17*$Z$5</f>
        <v>3.85</v>
      </c>
      <c r="Z17" s="699" t="n">
        <f aca="false">'Memòria Històrica'!DR5</f>
        <v>7.7</v>
      </c>
      <c r="AA17" s="699"/>
      <c r="AB17" s="1082" t="s">
        <v>196</v>
      </c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</row>
    <row r="18" customFormat="false" ht="15.75" hidden="false" customHeight="false" outlineLevel="0" collapsed="false">
      <c r="A18" s="1050" t="str">
        <f aca="false">'ALUMNAT 4t'!C85</f>
        <v>Linares, Axel</v>
      </c>
      <c r="B18" s="702"/>
      <c r="C18" s="702"/>
      <c r="D18" s="1051" t="n">
        <f aca="false">B18*$B$5+C18*$C$5+Z18*$Z$5</f>
        <v>4.6</v>
      </c>
      <c r="E18" s="701"/>
      <c r="F18" s="701"/>
      <c r="G18" s="1053" t="n">
        <f aca="false">E18*$E$5+F18*$F$5+Z18*$Z$5</f>
        <v>4.6</v>
      </c>
      <c r="H18" s="700"/>
      <c r="I18" s="700"/>
      <c r="J18" s="1055" t="n">
        <f aca="false">H18*$H$5+I18*$I$5+Z18*$Z$5</f>
        <v>4.6</v>
      </c>
      <c r="K18" s="1065"/>
      <c r="L18" s="1065"/>
      <c r="M18" s="1057" t="n">
        <f aca="false">K18*$K$5+L18*$L$5+Z18*$Z$5</f>
        <v>4.6</v>
      </c>
      <c r="N18" s="1066"/>
      <c r="O18" s="1066"/>
      <c r="P18" s="547" t="n">
        <f aca="false">N18*$N$5+O18*$O$5+Z18*$Z$5</f>
        <v>4.6</v>
      </c>
      <c r="Q18" s="1067"/>
      <c r="R18" s="1067"/>
      <c r="S18" s="1060" t="n">
        <f aca="false">Q18*$Q$5+R18*$R$5+Z18*$Z$5</f>
        <v>4.6</v>
      </c>
      <c r="T18" s="1084"/>
      <c r="U18" s="1084"/>
      <c r="V18" s="1062" t="n">
        <f aca="false">T18*$T$5+U18*$U$5+Z18*$Z$5</f>
        <v>4.6</v>
      </c>
      <c r="W18" s="1069"/>
      <c r="X18" s="1069"/>
      <c r="Y18" s="1064" t="n">
        <f aca="false">W18*$W$5+X18*$X$5+Z18*$Z$5</f>
        <v>4.6</v>
      </c>
      <c r="Z18" s="699" t="n">
        <f aca="false">'Memòria Històrica'!CD5</f>
        <v>9.2</v>
      </c>
      <c r="AA18" s="699"/>
      <c r="AB18" s="1082" t="s">
        <v>196</v>
      </c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</row>
    <row r="19" customFormat="false" ht="15.75" hidden="false" customHeight="false" outlineLevel="0" collapsed="false">
      <c r="A19" s="1050" t="str">
        <f aca="false">'ALUMNAT 4t'!C86</f>
        <v>Marquez, Guisla</v>
      </c>
      <c r="B19" s="698"/>
      <c r="C19" s="698"/>
      <c r="D19" s="1051" t="n">
        <f aca="false">B19*$B$5+C19*$C$5+Z19*$Z$5</f>
        <v>3.3</v>
      </c>
      <c r="E19" s="697"/>
      <c r="F19" s="697"/>
      <c r="G19" s="1053" t="n">
        <f aca="false">E19*$E$5+F19*$F$5+Z19*$Z$5</f>
        <v>3.3</v>
      </c>
      <c r="H19" s="1070"/>
      <c r="I19" s="1070"/>
      <c r="J19" s="1055" t="n">
        <f aca="false">H19*$H$5+I19*$I$5+Z19*$Z$5</f>
        <v>3.3</v>
      </c>
      <c r="K19" s="1071"/>
      <c r="L19" s="1071"/>
      <c r="M19" s="1057" t="n">
        <f aca="false">K19*$K$5+L19*$L$5+Z19*$Z$5</f>
        <v>3.3</v>
      </c>
      <c r="N19" s="1072"/>
      <c r="O19" s="1072"/>
      <c r="P19" s="547" t="n">
        <f aca="false">N19*$N$5+O19*$O$5+Z19*$Z$5</f>
        <v>3.3</v>
      </c>
      <c r="Q19" s="1073"/>
      <c r="R19" s="1073"/>
      <c r="S19" s="1060" t="n">
        <f aca="false">Q19*$Q$5+R19*$R$5+Z19*$Z$5</f>
        <v>3.3</v>
      </c>
      <c r="T19" s="1080"/>
      <c r="U19" s="1080"/>
      <c r="V19" s="1062" t="n">
        <f aca="false">T19*$T$5+U19*$U$5+Z19*$Z$5</f>
        <v>3.3</v>
      </c>
      <c r="W19" s="1074"/>
      <c r="X19" s="1074"/>
      <c r="Y19" s="1064" t="n">
        <f aca="false">W19*$W$5+X19*$X$5+Z19*$Z$5</f>
        <v>3.3</v>
      </c>
      <c r="Z19" s="699" t="n">
        <f aca="false">'Memòria Històrica'!AY5</f>
        <v>6.6</v>
      </c>
      <c r="AA19" s="699"/>
      <c r="AB19" s="1082" t="s">
        <v>196</v>
      </c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</row>
    <row r="20" customFormat="false" ht="15.75" hidden="false" customHeight="false" outlineLevel="0" collapsed="false">
      <c r="A20" s="1050" t="str">
        <f aca="false">'ALUMNAT 4t'!C87</f>
        <v>Mclean, Nahia Yi</v>
      </c>
      <c r="B20" s="702"/>
      <c r="C20" s="702"/>
      <c r="D20" s="1051" t="n">
        <f aca="false">B20*$B$5+C20*$C$5+Z20*$Z$5</f>
        <v>4.3</v>
      </c>
      <c r="E20" s="701"/>
      <c r="F20" s="701"/>
      <c r="G20" s="1053" t="n">
        <f aca="false">E20*$E$5+F20*$F$5+Z20*$Z$5</f>
        <v>4.3</v>
      </c>
      <c r="H20" s="700"/>
      <c r="I20" s="700"/>
      <c r="J20" s="1055" t="n">
        <f aca="false">H20*$H$5+I20*$I$5+Z20*$Z$5</f>
        <v>4.3</v>
      </c>
      <c r="K20" s="1065"/>
      <c r="L20" s="1065"/>
      <c r="M20" s="1057" t="n">
        <f aca="false">K20*$K$5+L20*$L$5+Z20*$Z$5</f>
        <v>4.3</v>
      </c>
      <c r="N20" s="1066"/>
      <c r="O20" s="1066"/>
      <c r="P20" s="547" t="n">
        <f aca="false">N20*$N$5+O20*$O$5+Z20*$Z$5</f>
        <v>4.3</v>
      </c>
      <c r="Q20" s="1067"/>
      <c r="R20" s="1067"/>
      <c r="S20" s="1060" t="n">
        <f aca="false">Q20*$Q$5+R20*$R$5+Z20*$Z$5</f>
        <v>4.3</v>
      </c>
      <c r="T20" s="1084"/>
      <c r="U20" s="1084"/>
      <c r="V20" s="1062" t="n">
        <f aca="false">T20*$T$5+U20*$U$5+Z20*$Z$5</f>
        <v>4.3</v>
      </c>
      <c r="W20" s="1069"/>
      <c r="X20" s="1069"/>
      <c r="Y20" s="1064" t="n">
        <f aca="false">W20*$W$5+X20*$X$5+Z20*$Z$5</f>
        <v>4.3</v>
      </c>
      <c r="Z20" s="699" t="n">
        <f aca="false">'Memòria Històrica'!EM5</f>
        <v>8.6</v>
      </c>
      <c r="AA20" s="699"/>
      <c r="AB20" s="1082" t="s">
        <v>196</v>
      </c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</row>
    <row r="21" customFormat="false" ht="15.75" hidden="false" customHeight="false" outlineLevel="0" collapsed="false">
      <c r="A21" s="1050" t="str">
        <f aca="false">'ALUMNAT 4t'!C88</f>
        <v>Montero, Hugo</v>
      </c>
      <c r="B21" s="698"/>
      <c r="C21" s="698"/>
      <c r="D21" s="1051" t="n">
        <f aca="false">B21*$B$5+C21*$C$5+Z21*$Z$5</f>
        <v>4</v>
      </c>
      <c r="E21" s="697"/>
      <c r="F21" s="697"/>
      <c r="G21" s="1053" t="n">
        <f aca="false">E21*$E$5+F21*$F$5+Z21*$Z$5</f>
        <v>4</v>
      </c>
      <c r="H21" s="1070"/>
      <c r="I21" s="1070"/>
      <c r="J21" s="1055" t="n">
        <f aca="false">H21*$H$5+I21*$I$5+Z21*$Z$5</f>
        <v>4</v>
      </c>
      <c r="K21" s="1071"/>
      <c r="L21" s="1071"/>
      <c r="M21" s="1057" t="n">
        <f aca="false">K21*$K$5+L21*$L$5+Z21*$Z$5</f>
        <v>4</v>
      </c>
      <c r="N21" s="1072"/>
      <c r="O21" s="1072"/>
      <c r="P21" s="547" t="n">
        <f aca="false">N21*$N$5+O21*$O$5+Z21*$Z$5</f>
        <v>4</v>
      </c>
      <c r="Q21" s="1073"/>
      <c r="R21" s="1073"/>
      <c r="S21" s="1060" t="n">
        <f aca="false">Q21*$Q$5+R21*$R$5+Z21*$Z$5</f>
        <v>4</v>
      </c>
      <c r="T21" s="1080"/>
      <c r="U21" s="1080"/>
      <c r="V21" s="1062" t="n">
        <f aca="false">T21*$T$5+U21*$U$5+Z21*$Z$5</f>
        <v>4</v>
      </c>
      <c r="W21" s="1074"/>
      <c r="X21" s="1074"/>
      <c r="Y21" s="1064" t="n">
        <f aca="false">W21*$W$5+X21*$X$5+Z21*$Z$5</f>
        <v>4</v>
      </c>
      <c r="Z21" s="699" t="n">
        <f aca="false">'Memòria Històrica'!EH5</f>
        <v>8</v>
      </c>
      <c r="AA21" s="699"/>
      <c r="AB21" s="1082" t="s">
        <v>196</v>
      </c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</row>
    <row r="22" customFormat="false" ht="15.75" hidden="false" customHeight="false" outlineLevel="0" collapsed="false">
      <c r="A22" s="1050" t="str">
        <f aca="false">'ALUMNAT 4t'!C89</f>
        <v>Noguera, Bruno</v>
      </c>
      <c r="B22" s="698"/>
      <c r="C22" s="698"/>
      <c r="D22" s="1051" t="n">
        <f aca="false">B22*$B$5+C22*$C$5+Z22*$Z$5</f>
        <v>4.45</v>
      </c>
      <c r="E22" s="697"/>
      <c r="F22" s="697"/>
      <c r="G22" s="1053" t="n">
        <f aca="false">E22*$E$5+F22*$F$5+Z22*$Z$5</f>
        <v>4.45</v>
      </c>
      <c r="H22" s="1070"/>
      <c r="I22" s="1070"/>
      <c r="J22" s="1055" t="n">
        <f aca="false">H22*$H$5+I22*$I$5+Z22*$Z$5</f>
        <v>4.45</v>
      </c>
      <c r="K22" s="1071"/>
      <c r="L22" s="1071"/>
      <c r="M22" s="1057" t="n">
        <f aca="false">K22*$K$5+L22*$L$5+Z22*$Z$5</f>
        <v>4.45</v>
      </c>
      <c r="N22" s="1072"/>
      <c r="O22" s="1072"/>
      <c r="P22" s="547" t="n">
        <f aca="false">N22*$N$5+O22*$O$5+Z22*$Z$5</f>
        <v>4.45</v>
      </c>
      <c r="Q22" s="1073"/>
      <c r="R22" s="1073"/>
      <c r="S22" s="1060" t="n">
        <f aca="false">Q22*$Q$5+R22*$R$5+Z22*$Z$5</f>
        <v>4.45</v>
      </c>
      <c r="T22" s="1080"/>
      <c r="U22" s="1080"/>
      <c r="V22" s="1062" t="n">
        <f aca="false">T22*$T$5+U22*$U$5+Z22*$Z$5</f>
        <v>4.45</v>
      </c>
      <c r="W22" s="1074"/>
      <c r="X22" s="1074"/>
      <c r="Y22" s="1064" t="n">
        <f aca="false">W22*$W$5+X22*$X$5+Z22*$Z$5</f>
        <v>4.45</v>
      </c>
      <c r="Z22" s="699" t="n">
        <f aca="false">'Memòria Històrica'!DS5</f>
        <v>8.9</v>
      </c>
      <c r="AA22" s="699"/>
      <c r="AB22" s="1082" t="s">
        <v>196</v>
      </c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</row>
    <row r="23" customFormat="false" ht="15.75" hidden="false" customHeight="false" outlineLevel="0" collapsed="false">
      <c r="A23" s="1050" t="str">
        <f aca="false">'ALUMNAT 4t'!C90</f>
        <v>Pastó, Enid</v>
      </c>
      <c r="B23" s="702"/>
      <c r="C23" s="702"/>
      <c r="D23" s="1051" t="n">
        <f aca="false">B23*$B$5+C23*$C$5+Z23*$Z$5</f>
        <v>2.95</v>
      </c>
      <c r="E23" s="701"/>
      <c r="F23" s="701"/>
      <c r="G23" s="1053" t="n">
        <f aca="false">E23*$E$5+F23*$F$5+Z23*$Z$5</f>
        <v>2.95</v>
      </c>
      <c r="H23" s="700"/>
      <c r="I23" s="700"/>
      <c r="J23" s="1055" t="n">
        <f aca="false">H23*$H$5+I23*$I$5+Z23*$Z$5</f>
        <v>2.95</v>
      </c>
      <c r="K23" s="1065"/>
      <c r="L23" s="1065"/>
      <c r="M23" s="1057" t="n">
        <f aca="false">K23*$K$5+L23*$L$5+Z23*$Z$5</f>
        <v>2.95</v>
      </c>
      <c r="N23" s="1066"/>
      <c r="O23" s="1066"/>
      <c r="P23" s="547" t="n">
        <f aca="false">N23*$N$5+O23*$O$5+Z23*$Z$5</f>
        <v>2.95</v>
      </c>
      <c r="Q23" s="1067"/>
      <c r="R23" s="1067"/>
      <c r="S23" s="1060" t="n">
        <f aca="false">Q23*$Q$5+R23*$R$5+Z23*$Z$5</f>
        <v>2.95</v>
      </c>
      <c r="T23" s="1080"/>
      <c r="U23" s="1080"/>
      <c r="V23" s="1062" t="n">
        <f aca="false">T23*$T$5+U23*$U$5+Z23*$Z$5</f>
        <v>2.95</v>
      </c>
      <c r="W23" s="1069"/>
      <c r="X23" s="1069"/>
      <c r="Y23" s="1064" t="n">
        <f aca="false">W23*$W$5+X23*$X$5+Z23*$Z$5</f>
        <v>2.95</v>
      </c>
      <c r="Z23" s="699" t="n">
        <f aca="false">'Memòria Històrica'!DV5</f>
        <v>5.9</v>
      </c>
      <c r="AA23" s="699"/>
      <c r="AB23" s="1082" t="s">
        <v>196</v>
      </c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</row>
    <row r="24" customFormat="false" ht="15.75" hidden="false" customHeight="false" outlineLevel="0" collapsed="false">
      <c r="A24" s="1050" t="str">
        <f aca="false">'ALUMNAT 4t'!C91</f>
        <v>Rey, Simón</v>
      </c>
      <c r="B24" s="702"/>
      <c r="C24" s="702"/>
      <c r="D24" s="1051" t="n">
        <f aca="false">B24*$B$5+C24*$C$5+Z24*$Z$5</f>
        <v>3.9</v>
      </c>
      <c r="E24" s="701"/>
      <c r="F24" s="701"/>
      <c r="G24" s="1053" t="n">
        <f aca="false">E24*$E$5+F24*$F$5+Z24*$Z$5</f>
        <v>3.9</v>
      </c>
      <c r="H24" s="700"/>
      <c r="I24" s="700"/>
      <c r="J24" s="1055" t="n">
        <f aca="false">H24*$H$5+I24*$I$5+Z24*$Z$5</f>
        <v>3.9</v>
      </c>
      <c r="K24" s="1065"/>
      <c r="L24" s="1065"/>
      <c r="M24" s="1057" t="n">
        <f aca="false">K24*$K$5+L24*$L$5+Z24*$Z$5</f>
        <v>3.9</v>
      </c>
      <c r="N24" s="1066"/>
      <c r="O24" s="1066"/>
      <c r="P24" s="547" t="n">
        <f aca="false">N24*$N$5+O24*$O$5+Z24*$Z$5</f>
        <v>3.9</v>
      </c>
      <c r="Q24" s="1067"/>
      <c r="R24" s="1067"/>
      <c r="S24" s="1060" t="n">
        <f aca="false">Q24*$Q$5+R24*$R$5+Z24*$Z$5</f>
        <v>3.9</v>
      </c>
      <c r="T24" s="1084"/>
      <c r="U24" s="1084"/>
      <c r="V24" s="1062" t="n">
        <f aca="false">T24*$T$5+U24*$U$5+Z24*$Z$5</f>
        <v>3.9</v>
      </c>
      <c r="W24" s="1069"/>
      <c r="X24" s="1069"/>
      <c r="Y24" s="1064" t="n">
        <f aca="false">W24*$W$5+X24*$X$5+Z24*$Z$5</f>
        <v>3.9</v>
      </c>
      <c r="Z24" s="699" t="n">
        <f aca="false">'Memòria Històrica'!EI5</f>
        <v>7.8</v>
      </c>
      <c r="AA24" s="699"/>
      <c r="AB24" s="1082" t="s">
        <v>196</v>
      </c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</row>
    <row r="25" customFormat="false" ht="15.75" hidden="false" customHeight="false" outlineLevel="0" collapsed="false">
      <c r="A25" s="1050" t="str">
        <f aca="false">'ALUMNAT 4t'!C92</f>
        <v>Roca, Marek</v>
      </c>
      <c r="B25" s="698"/>
      <c r="C25" s="698"/>
      <c r="D25" s="1051" t="n">
        <f aca="false">B25*$B$5+C25*$C$5+Z25*$Z$5</f>
        <v>5</v>
      </c>
      <c r="E25" s="697"/>
      <c r="F25" s="697"/>
      <c r="G25" s="1053" t="n">
        <f aca="false">E25*$E$5+F25*$F$5+Z25*$Z$5</f>
        <v>5</v>
      </c>
      <c r="H25" s="1070"/>
      <c r="I25" s="1070"/>
      <c r="J25" s="1055" t="n">
        <f aca="false">H25*$H$5+I25*$I$5+Z25*$Z$5</f>
        <v>5</v>
      </c>
      <c r="K25" s="1071"/>
      <c r="L25" s="1071"/>
      <c r="M25" s="1057" t="n">
        <f aca="false">K25*$K$5+L25*$L$5+Z25*$Z$5</f>
        <v>5</v>
      </c>
      <c r="N25" s="1072"/>
      <c r="O25" s="1072"/>
      <c r="P25" s="547" t="n">
        <f aca="false">N25*$N$5+O25*$O$5+Z25*$Z$5</f>
        <v>5</v>
      </c>
      <c r="Q25" s="1073"/>
      <c r="R25" s="1073"/>
      <c r="S25" s="1060" t="n">
        <f aca="false">Q25*$Q$5+R25*$R$5+Z25*$Z$5</f>
        <v>5</v>
      </c>
      <c r="T25" s="1080"/>
      <c r="U25" s="1080"/>
      <c r="V25" s="1062" t="n">
        <f aca="false">T25*$T$5+U25*$U$5+Z25*$Z$5</f>
        <v>5</v>
      </c>
      <c r="W25" s="1074"/>
      <c r="X25" s="1074"/>
      <c r="Y25" s="1064" t="n">
        <f aca="false">W25*$W$5+X25*$X$5+Z25*$Z$5</f>
        <v>5</v>
      </c>
      <c r="Z25" s="699" t="n">
        <f aca="false">'Memòria Històrica'!CF5</f>
        <v>10</v>
      </c>
      <c r="AA25" s="699"/>
      <c r="AB25" s="1082" t="s">
        <v>196</v>
      </c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</row>
    <row r="26" customFormat="false" ht="15.75" hidden="false" customHeight="false" outlineLevel="0" collapsed="false">
      <c r="A26" s="1050" t="str">
        <f aca="false">'ALUMNAT 4t'!C93</f>
        <v>Román, Luna Aylén</v>
      </c>
      <c r="B26" s="698"/>
      <c r="C26" s="698"/>
      <c r="D26" s="1051" t="n">
        <f aca="false">B26*$B$5+C26*$C$5+Z26*$Z$5</f>
        <v>4.6</v>
      </c>
      <c r="E26" s="697"/>
      <c r="F26" s="697"/>
      <c r="G26" s="1053" t="n">
        <f aca="false">E26*$E$5+F26*$F$5+Z26*$Z$5</f>
        <v>4.6</v>
      </c>
      <c r="H26" s="1070"/>
      <c r="I26" s="1070"/>
      <c r="J26" s="1055" t="n">
        <f aca="false">H26*$H$5+I26*$I$5+Z26*$Z$5</f>
        <v>4.6</v>
      </c>
      <c r="K26" s="1071"/>
      <c r="L26" s="1071"/>
      <c r="M26" s="1057" t="n">
        <f aca="false">K26*$K$5+L26*$L$5+Z26*$Z$5</f>
        <v>4.6</v>
      </c>
      <c r="N26" s="1072"/>
      <c r="O26" s="1072"/>
      <c r="P26" s="547" t="n">
        <f aca="false">N26*$N$5+O26*$O$5+Z26*$Z$5</f>
        <v>4.6</v>
      </c>
      <c r="Q26" s="1073"/>
      <c r="R26" s="1073"/>
      <c r="S26" s="1060" t="n">
        <f aca="false">Q26*$Q$5+R26*$R$5+Z26*$Z$5</f>
        <v>4.6</v>
      </c>
      <c r="T26" s="1080"/>
      <c r="U26" s="1080"/>
      <c r="V26" s="1062" t="n">
        <f aca="false">T26*$T$5+U26*$U$5+Z26*$Z$5</f>
        <v>4.6</v>
      </c>
      <c r="W26" s="1074"/>
      <c r="X26" s="1074"/>
      <c r="Y26" s="1064" t="n">
        <f aca="false">W26*$W$5+X26*$X$5+Z26*$Z$5</f>
        <v>4.6</v>
      </c>
      <c r="Z26" s="699" t="n">
        <f aca="false">'Memòria Històrica'!CG5</f>
        <v>9.2</v>
      </c>
      <c r="AA26" s="699"/>
      <c r="AB26" s="1082" t="s">
        <v>196</v>
      </c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</row>
    <row r="27" customFormat="false" ht="15.75" hidden="false" customHeight="false" outlineLevel="0" collapsed="false">
      <c r="A27" s="1050" t="str">
        <f aca="false">'ALUMNAT 4t'!C94</f>
        <v>Rosell, Unai</v>
      </c>
      <c r="B27" s="1094"/>
      <c r="C27" s="1094"/>
      <c r="D27" s="1051" t="n">
        <f aca="false">B27*$B$5+C27*$C$5+Z27*$Z$5</f>
        <v>4.9</v>
      </c>
      <c r="E27" s="1095"/>
      <c r="F27" s="1095"/>
      <c r="G27" s="1053" t="n">
        <f aca="false">E27*$E$5+F27*$F$5+Z27*$Z$5</f>
        <v>4.9</v>
      </c>
      <c r="H27" s="1096"/>
      <c r="I27" s="1096"/>
      <c r="J27" s="1055" t="n">
        <f aca="false">H27*$H$5+I27*$I$5+Z27*$Z$5</f>
        <v>4.9</v>
      </c>
      <c r="K27" s="1097"/>
      <c r="L27" s="1097"/>
      <c r="M27" s="1057" t="n">
        <f aca="false">K27*$K$5+L27*$L$5+Z27*$Z$5</f>
        <v>4.9</v>
      </c>
      <c r="N27" s="1098"/>
      <c r="O27" s="1098"/>
      <c r="P27" s="547" t="n">
        <f aca="false">N27*$N$5+O27*$O$5+Z27*$Z$5</f>
        <v>4.9</v>
      </c>
      <c r="Q27" s="1099"/>
      <c r="R27" s="1099"/>
      <c r="S27" s="1060" t="n">
        <f aca="false">Q27*$Q$5+R27*$R$5+Z27*$Z$5</f>
        <v>4.9</v>
      </c>
      <c r="T27" s="1080"/>
      <c r="U27" s="1080"/>
      <c r="V27" s="1062" t="e">
        <f aca="false">T27*$T$5+U27*$U$5+(Z27*$Z$5+#REF!*$Z$5)/2</f>
        <v>#REF!</v>
      </c>
      <c r="W27" s="1069"/>
      <c r="X27" s="1069"/>
      <c r="Y27" s="1064" t="e">
        <f aca="false">W27*$W$5+X27*$X$5+(Z27*$Z$5+#REF!*$Z$5)/2</f>
        <v>#REF!</v>
      </c>
      <c r="Z27" s="699" t="n">
        <f aca="false">'Memòria Històrica'!BN5</f>
        <v>9.8</v>
      </c>
      <c r="AA27" s="699"/>
      <c r="AB27" s="1082" t="s">
        <v>196</v>
      </c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</row>
    <row r="28" customFormat="false" ht="15.75" hidden="false" customHeight="false" outlineLevel="0" collapsed="false">
      <c r="A28" s="1050" t="str">
        <f aca="false">'ALUMNAT 4t'!C95</f>
        <v>Ryal, India</v>
      </c>
      <c r="B28" s="702"/>
      <c r="C28" s="702"/>
      <c r="D28" s="1051" t="n">
        <f aca="false">B28*$B$5+C28*$C$5+Z28*$Z$5</f>
        <v>3.15</v>
      </c>
      <c r="E28" s="701"/>
      <c r="F28" s="701"/>
      <c r="G28" s="1053" t="n">
        <f aca="false">E28*$E$5+F28*$F$5+Z28*$Z$5</f>
        <v>3.15</v>
      </c>
      <c r="H28" s="700"/>
      <c r="I28" s="700"/>
      <c r="J28" s="1055" t="n">
        <f aca="false">H28*$H$5+I28*$I$5+Z28*$Z$5</f>
        <v>3.15</v>
      </c>
      <c r="K28" s="1065"/>
      <c r="L28" s="1065"/>
      <c r="M28" s="1057" t="n">
        <f aca="false">K28*$K$5+L28*$L$5+Z28*$Z$5</f>
        <v>3.15</v>
      </c>
      <c r="N28" s="1066"/>
      <c r="O28" s="1066"/>
      <c r="P28" s="547" t="n">
        <f aca="false">N28*$N$5+O28*$O$5+Z28*$Z$5</f>
        <v>3.15</v>
      </c>
      <c r="Q28" s="1067"/>
      <c r="R28" s="1067"/>
      <c r="S28" s="1060" t="n">
        <f aca="false">Q28*$Q$5+R28*$R$5+Z28*$Z$5</f>
        <v>3.15</v>
      </c>
      <c r="T28" s="1080"/>
      <c r="U28" s="1080"/>
      <c r="V28" s="1062" t="n">
        <f aca="false">T28*$T$5+U28*$U$5+Z28*$Z$5</f>
        <v>3.15</v>
      </c>
      <c r="W28" s="1069"/>
      <c r="X28" s="1069"/>
      <c r="Y28" s="1064" t="n">
        <f aca="false">W28*$W$5+X28*$X$5+Z28*$Z$5</f>
        <v>3.15</v>
      </c>
      <c r="Z28" s="699" t="n">
        <f aca="false">'Memòria Històrica'!BA5</f>
        <v>6.3</v>
      </c>
      <c r="AA28" s="699"/>
      <c r="AB28" s="1082" t="s">
        <v>196</v>
      </c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</row>
    <row r="29" customFormat="false" ht="15.75" hidden="false" customHeight="false" outlineLevel="0" collapsed="false">
      <c r="A29" s="1050" t="str">
        <f aca="false">'ALUMNAT 4t'!C96</f>
        <v>Santana, Marta</v>
      </c>
      <c r="B29" s="698"/>
      <c r="C29" s="698"/>
      <c r="D29" s="1051" t="n">
        <f aca="false">B29*$B$5+C29*$C$5+Z29*$Z$5</f>
        <v>3.85</v>
      </c>
      <c r="E29" s="697"/>
      <c r="F29" s="697"/>
      <c r="G29" s="1053" t="n">
        <f aca="false">E29*$E$5+F29*$F$5+Z29*$Z$5</f>
        <v>3.85</v>
      </c>
      <c r="H29" s="1070"/>
      <c r="I29" s="1070"/>
      <c r="J29" s="1055" t="n">
        <f aca="false">H29*$H$5+I29*$I$5+Z29*$Z$5</f>
        <v>3.85</v>
      </c>
      <c r="K29" s="1071"/>
      <c r="L29" s="1071"/>
      <c r="M29" s="1057" t="n">
        <f aca="false">K29*$K$5+L29*$L$5+Z29*$Z$5</f>
        <v>3.85</v>
      </c>
      <c r="N29" s="1072"/>
      <c r="O29" s="1072"/>
      <c r="P29" s="547" t="n">
        <f aca="false">N29*$N$5+O29*$O$5+Z29*$Z$5</f>
        <v>3.85</v>
      </c>
      <c r="Q29" s="1073"/>
      <c r="R29" s="1073"/>
      <c r="S29" s="1060" t="n">
        <f aca="false">Q29*$Q$5+R29*$R$5+Z29*$Z$5</f>
        <v>3.85</v>
      </c>
      <c r="T29" s="1080"/>
      <c r="U29" s="1080"/>
      <c r="V29" s="1062" t="n">
        <f aca="false">T29*$T$5+U29*$U$5+Z29*$Z$5</f>
        <v>3.85</v>
      </c>
      <c r="W29" s="1074"/>
      <c r="X29" s="1074"/>
      <c r="Y29" s="1064" t="n">
        <f aca="false">W29*$W$5+X29*$X$5+Z29*$Z$5</f>
        <v>3.85</v>
      </c>
      <c r="Z29" s="699" t="n">
        <f aca="false">'Memòria Històrica'!DT5</f>
        <v>7.7</v>
      </c>
      <c r="AA29" s="699"/>
      <c r="AB29" s="1082" t="s">
        <v>196</v>
      </c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</row>
    <row r="30" customFormat="false" ht="15.75" hidden="false" customHeight="false" outlineLevel="0" collapsed="false">
      <c r="A30" s="1050" t="str">
        <f aca="false">'ALUMNAT 4t'!C97</f>
        <v>Solà, Júlia</v>
      </c>
      <c r="B30" s="698"/>
      <c r="C30" s="698"/>
      <c r="D30" s="1051" t="n">
        <f aca="false">B30*$B$5+C30*$C$5+Z30*$Z$5</f>
        <v>3.2</v>
      </c>
      <c r="E30" s="697"/>
      <c r="F30" s="697"/>
      <c r="G30" s="1053" t="n">
        <f aca="false">E30*$E$5+F30*$F$5+Z30*$Z$5</f>
        <v>3.2</v>
      </c>
      <c r="H30" s="1070"/>
      <c r="I30" s="1070"/>
      <c r="J30" s="1055" t="n">
        <f aca="false">H30*$H$5+I30*$I$5+Z30*$Z$5</f>
        <v>3.2</v>
      </c>
      <c r="K30" s="1071"/>
      <c r="L30" s="1071"/>
      <c r="M30" s="1057" t="n">
        <f aca="false">K30*$K$5+L30*$L$5+Z30*$Z$5</f>
        <v>3.2</v>
      </c>
      <c r="N30" s="1072"/>
      <c r="O30" s="1072"/>
      <c r="P30" s="547" t="n">
        <f aca="false">N30*$N$5+O30*$O$5+Z30*$Z$5</f>
        <v>3.2</v>
      </c>
      <c r="Q30" s="1073"/>
      <c r="R30" s="1073"/>
      <c r="S30" s="1060" t="n">
        <f aca="false">Q30*$Q$5+R30*$R$5+Z30*$Z$5</f>
        <v>3.2</v>
      </c>
      <c r="T30" s="1080"/>
      <c r="U30" s="1080"/>
      <c r="V30" s="1062" t="n">
        <f aca="false">T30*$T$5+U30*$U$5+Z30*$Z$5</f>
        <v>3.2</v>
      </c>
      <c r="W30" s="1074"/>
      <c r="X30" s="1074"/>
      <c r="Y30" s="1064" t="n">
        <f aca="false">W30*$W$5+X30*$X$5+Z30*$Z$5</f>
        <v>3.2</v>
      </c>
      <c r="Z30" s="699" t="n">
        <f aca="false">'Memòria Històrica'!DW5</f>
        <v>6.4</v>
      </c>
      <c r="AA30" s="699"/>
      <c r="AB30" s="1082" t="s">
        <v>196</v>
      </c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</row>
    <row r="31" customFormat="false" ht="15.75" hidden="false" customHeight="false" outlineLevel="0" collapsed="false">
      <c r="A31" s="1050" t="str">
        <f aca="false">'ALUMNAT 4t'!C98</f>
        <v>Thiemich, Roberto A.</v>
      </c>
      <c r="B31" s="702"/>
      <c r="C31" s="702"/>
      <c r="D31" s="1051" t="n">
        <f aca="false">B31*$B$5+C31*$C$5+Z31*$Z$5</f>
        <v>5</v>
      </c>
      <c r="E31" s="701"/>
      <c r="F31" s="701"/>
      <c r="G31" s="1053" t="n">
        <f aca="false">E31*$E$5+F31*$F$5+Z31*$Z$5</f>
        <v>5</v>
      </c>
      <c r="H31" s="700"/>
      <c r="I31" s="700"/>
      <c r="J31" s="1055" t="n">
        <f aca="false">H31*$H$5+I31*$I$5+Z31*$Z$5</f>
        <v>5</v>
      </c>
      <c r="K31" s="1065"/>
      <c r="L31" s="1065"/>
      <c r="M31" s="1057" t="n">
        <f aca="false">K31*$K$5+L31*$L$5+Z31*$Z$5</f>
        <v>5</v>
      </c>
      <c r="N31" s="1066"/>
      <c r="O31" s="1066"/>
      <c r="P31" s="547" t="n">
        <f aca="false">N31*$N$5+O31*$O$5+Z31*$Z$5</f>
        <v>5</v>
      </c>
      <c r="Q31" s="1067"/>
      <c r="R31" s="1067"/>
      <c r="S31" s="1060" t="n">
        <f aca="false">Q31*$Q$5+R31*$R$5+Z31*$Z$5</f>
        <v>5</v>
      </c>
      <c r="T31" s="1080"/>
      <c r="U31" s="1080"/>
      <c r="V31" s="1062" t="n">
        <f aca="false">T31*$T$5+U31*$U$5+Z31*$Z$5</f>
        <v>5</v>
      </c>
      <c r="W31" s="1069"/>
      <c r="X31" s="1069"/>
      <c r="Y31" s="1064" t="n">
        <f aca="false">W31*$W$5+X31*$X$5+Z31*$Z$5</f>
        <v>5</v>
      </c>
      <c r="Z31" s="699" t="n">
        <f aca="false">'Memòria Històrica'!CH5</f>
        <v>10</v>
      </c>
      <c r="AA31" s="699"/>
      <c r="AB31" s="1082" t="s">
        <v>196</v>
      </c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</row>
    <row r="32" customFormat="false" ht="15.75" hidden="false" customHeight="false" outlineLevel="0" collapsed="false">
      <c r="A32" s="1050" t="str">
        <f aca="false">'ALUMNAT 4t'!C99</f>
        <v>Tome, Gadea</v>
      </c>
      <c r="B32" s="698"/>
      <c r="C32" s="698"/>
      <c r="D32" s="1051" t="n">
        <f aca="false">B32*$B$5+C32*$C$5+Z32*$Z$5</f>
        <v>3.5</v>
      </c>
      <c r="E32" s="697"/>
      <c r="F32" s="697"/>
      <c r="G32" s="1053" t="n">
        <f aca="false">E32*$E$5+F32*$F$5+Z32*$Z$5</f>
        <v>3.5</v>
      </c>
      <c r="H32" s="1070"/>
      <c r="I32" s="1070"/>
      <c r="J32" s="1055" t="n">
        <f aca="false">H32*$H$5+I32*$I$5+Z32*$Z$5</f>
        <v>3.5</v>
      </c>
      <c r="K32" s="1071"/>
      <c r="L32" s="1071"/>
      <c r="M32" s="1057" t="n">
        <f aca="false">K32*$K$5+L32*$L$5+Z32*$Z$5</f>
        <v>3.5</v>
      </c>
      <c r="N32" s="1072"/>
      <c r="O32" s="1072"/>
      <c r="P32" s="547" t="n">
        <f aca="false">N32*$N$5+O32*$O$5+Z32*$Z$5</f>
        <v>3.5</v>
      </c>
      <c r="Q32" s="1073"/>
      <c r="R32" s="1073"/>
      <c r="S32" s="1060" t="n">
        <f aca="false">Q32*$Q$5+R32*$R$5+Z32*$Z$5</f>
        <v>3.5</v>
      </c>
      <c r="T32" s="1080"/>
      <c r="U32" s="1080"/>
      <c r="V32" s="1062" t="n">
        <f aca="false">T32*$T$5+U32*$U$5+Z32*$Z$5</f>
        <v>3.5</v>
      </c>
      <c r="W32" s="1074"/>
      <c r="X32" s="1074"/>
      <c r="Y32" s="1064" t="n">
        <f aca="false">W32*$W$5+X32*$X$5+Z32*$Z$5</f>
        <v>3.5</v>
      </c>
      <c r="Z32" s="699" t="n">
        <f aca="false">'Memòria Històrica'!CO5</f>
        <v>7</v>
      </c>
      <c r="AA32" s="699"/>
      <c r="AB32" s="1082" t="s">
        <v>196</v>
      </c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</row>
    <row r="33" customFormat="false" ht="1.5" hidden="false" customHeight="true" outlineLevel="0" collapsed="false">
      <c r="A33" s="1050" t="str">
        <f aca="false">'ALUMNAT 4t'!C100</f>
        <v>Trifan, Lucian Dan</v>
      </c>
      <c r="B33" s="698"/>
      <c r="C33" s="698"/>
      <c r="D33" s="1051" t="n">
        <f aca="false">B33*$B$5+C33*$C$5+Z33*$Z$5</f>
        <v>4.9</v>
      </c>
      <c r="E33" s="697"/>
      <c r="F33" s="697"/>
      <c r="G33" s="1053" t="n">
        <f aca="false">E33*$E$5+F33*$F$5+Z33*$Z$5</f>
        <v>4.9</v>
      </c>
      <c r="H33" s="1070"/>
      <c r="I33" s="1070"/>
      <c r="J33" s="1055" t="n">
        <f aca="false">H33*$H$5+I33*$I$5+Z33*$Z$5</f>
        <v>4.9</v>
      </c>
      <c r="K33" s="1071"/>
      <c r="L33" s="1071"/>
      <c r="M33" s="1057" t="n">
        <f aca="false">K33*$K$5+L33*$L$5+Z33*$Z$5</f>
        <v>4.9</v>
      </c>
      <c r="N33" s="1072"/>
      <c r="O33" s="1072"/>
      <c r="P33" s="547" t="n">
        <f aca="false">N33*$N$5+O33*$O$5+Z33*$Z$5</f>
        <v>4.9</v>
      </c>
      <c r="Q33" s="1073"/>
      <c r="R33" s="1073"/>
      <c r="S33" s="1060" t="n">
        <f aca="false">Q33*$Q$5+R33*$R$5+Z33*$Z$5</f>
        <v>4.9</v>
      </c>
      <c r="T33" s="1080"/>
      <c r="U33" s="1080"/>
      <c r="V33" s="1062" t="n">
        <f aca="false">T33*$T$5+U33*$U$5+Z33*$Z$5</f>
        <v>4.9</v>
      </c>
      <c r="W33" s="1074"/>
      <c r="X33" s="1074"/>
      <c r="Y33" s="1064" t="n">
        <f aca="false">W33*$W$5+X33*$X$5+Z33*$Z$5</f>
        <v>4.9</v>
      </c>
      <c r="Z33" s="699" t="n">
        <f aca="false">'Memòria Històrica'!BO5</f>
        <v>9.8</v>
      </c>
      <c r="AA33" s="699"/>
      <c r="AB33" s="1082" t="s">
        <v>196</v>
      </c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</row>
    <row r="34" customFormat="false" ht="15.75" hidden="true" customHeight="false" outlineLevel="0" collapsed="false">
      <c r="A34" s="695" t="str">
        <f aca="false">'ALUMNAT 4t'!C101</f>
        <v>Turiel, Lorena</v>
      </c>
      <c r="B34" s="1094"/>
      <c r="C34" s="1094"/>
      <c r="D34" s="1051" t="e">
        <f aca="false">B34*$B$5+C34*$C$5+Z34*$Z$5</f>
        <v>#DIV/0!</v>
      </c>
      <c r="E34" s="1095"/>
      <c r="F34" s="1095"/>
      <c r="G34" s="1053" t="e">
        <f aca="false">E34*$E$5+F34*$F$5+Z34*$Z$5</f>
        <v>#DIV/0!</v>
      </c>
      <c r="H34" s="1096"/>
      <c r="I34" s="1096"/>
      <c r="J34" s="1055" t="e">
        <f aca="false">H34*$H$5+I34*$I$5+Z34*$Z$5</f>
        <v>#DIV/0!</v>
      </c>
      <c r="K34" s="1097"/>
      <c r="L34" s="1097"/>
      <c r="M34" s="1057" t="e">
        <f aca="false">K34*$K$5+L34*$L$5+Z34*$Z$5</f>
        <v>#DIV/0!</v>
      </c>
      <c r="N34" s="1098"/>
      <c r="O34" s="1098"/>
      <c r="P34" s="547" t="e">
        <f aca="false">N34*$N$5+O34*$O$5+Z34*$Z$5</f>
        <v>#DIV/0!</v>
      </c>
      <c r="Q34" s="1099"/>
      <c r="R34" s="1099"/>
      <c r="S34" s="1060" t="e">
        <f aca="false">Q34*$Q$5+R34*$R$5+Z34*$Z$5</f>
        <v>#DIV/0!</v>
      </c>
      <c r="T34" s="1084"/>
      <c r="U34" s="1084"/>
      <c r="V34" s="1062" t="e">
        <f aca="false">T34*$T$5+U34*$U$5+(Z34*$Z$5+#REF!*$Z$5)/2</f>
        <v>#DIV/0!</v>
      </c>
      <c r="W34" s="1069"/>
      <c r="X34" s="1069"/>
      <c r="Y34" s="1064" t="e">
        <f aca="false">W34*$W$5+X34*$X$5+(Z34*$Z$5+#REF!*$Z$5)/2</f>
        <v>#DIV/0!</v>
      </c>
      <c r="Z34" s="699" t="e">
        <f aca="false">'Memòria Històrica'!BR5</f>
        <v>#DIV/0!</v>
      </c>
      <c r="AA34" s="699"/>
      <c r="AB34" s="108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</row>
    <row r="35" customFormat="false" ht="15.75" hidden="false" customHeight="false" outlineLevel="0" collapsed="false">
      <c r="A35" s="1092"/>
      <c r="B35" s="1092"/>
      <c r="C35" s="218"/>
      <c r="D35" s="486"/>
      <c r="E35" s="1092"/>
      <c r="F35" s="1092"/>
      <c r="G35" s="486"/>
      <c r="H35" s="1092"/>
      <c r="I35" s="1092"/>
      <c r="J35" s="486"/>
      <c r="K35" s="1092"/>
      <c r="L35" s="218"/>
      <c r="M35" s="486"/>
      <c r="N35" s="1092"/>
      <c r="O35" s="1092"/>
      <c r="P35" s="486"/>
      <c r="Q35" s="1092"/>
      <c r="R35" s="1092"/>
      <c r="S35" s="486"/>
      <c r="T35" s="1092"/>
      <c r="U35" s="1092"/>
      <c r="V35" s="486"/>
      <c r="W35" s="1092"/>
      <c r="X35" s="1092"/>
      <c r="Y35" s="486"/>
      <c r="Z35" s="218"/>
      <c r="AA35" s="218"/>
      <c r="AS35" s="142"/>
      <c r="AT35" s="142"/>
    </row>
  </sheetData>
  <mergeCells count="51">
    <mergeCell ref="A1:A3"/>
    <mergeCell ref="B1:AA1"/>
    <mergeCell ref="B2:AA2"/>
    <mergeCell ref="B3:D3"/>
    <mergeCell ref="E3:G3"/>
    <mergeCell ref="H3:J3"/>
    <mergeCell ref="K3:M3"/>
    <mergeCell ref="N3:P3"/>
    <mergeCell ref="Q3:S3"/>
    <mergeCell ref="T3:V3"/>
    <mergeCell ref="W3:Y3"/>
    <mergeCell ref="Z3:AA3"/>
    <mergeCell ref="D4:D5"/>
    <mergeCell ref="G4:G5"/>
    <mergeCell ref="J4:J5"/>
    <mergeCell ref="M4:M5"/>
    <mergeCell ref="P4:P5"/>
    <mergeCell ref="S4:S5"/>
    <mergeCell ref="V4:V5"/>
    <mergeCell ref="Y4:Y5"/>
    <mergeCell ref="Z4:AA4"/>
    <mergeCell ref="Z5:AA5"/>
    <mergeCell ref="Z6:AA6"/>
    <mergeCell ref="Z7:AA7"/>
    <mergeCell ref="Z8:AA8"/>
    <mergeCell ref="Z9:AA9"/>
    <mergeCell ref="Z10:AA10"/>
    <mergeCell ref="Z11:AA11"/>
    <mergeCell ref="Z12:AA12"/>
    <mergeCell ref="Z13:AA13"/>
    <mergeCell ref="Z14:AA14"/>
    <mergeCell ref="Z15:AA15"/>
    <mergeCell ref="Z16:AA16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Z26:AA26"/>
    <mergeCell ref="Z27:AA27"/>
    <mergeCell ref="Z28:AA28"/>
    <mergeCell ref="Z29:AA29"/>
    <mergeCell ref="Z30:AA30"/>
    <mergeCell ref="Z31:AA31"/>
    <mergeCell ref="Z32:AA32"/>
    <mergeCell ref="Z33:AA33"/>
    <mergeCell ref="Z34:AA34"/>
  </mergeCells>
  <conditionalFormatting sqref="Z6:AA34">
    <cfRule type="cellIs" priority="2" operator="greaterThan" aboveAverage="0" equalAverage="0" bottom="0" percent="0" rank="0" text="" dxfId="0">
      <formula>10</formula>
    </cfRule>
  </conditionalFormatting>
  <conditionalFormatting sqref="B6:C34 E6:F34 H6:I34 K6:L34 N6:O34 Q6:R34 T6:U34 W6:X34">
    <cfRule type="cellIs" priority="3" operator="greaterThan" aboveAverage="0" equalAverage="0" bottom="0" percent="0" rank="0" text="" dxfId="0">
      <formula>10</formula>
    </cfRule>
  </conditionalFormatting>
  <conditionalFormatting sqref="D6:D34 G6:G34 J6:J34 M6:M34 P6:P34 S6:S34 V6:V34 Y6:Y34">
    <cfRule type="cellIs" priority="4" operator="lessThan" aboveAverage="0" equalAverage="0" bottom="0" percent="0" rank="0" text="" dxfId="1">
      <formula>5</formula>
    </cfRule>
  </conditionalFormatting>
  <conditionalFormatting sqref="D6:D34 G6:G34 J6:J34 M6:M34 P6:P34 S6:S34 V6:V34 Y6:Y34">
    <cfRule type="cellIs" priority="5" operator="greaterThanOrEqual" aboveAverage="0" equalAverage="0" bottom="0" percent="0" rank="0" text="" dxfId="2">
      <formula>9</formula>
    </cfRule>
  </conditionalFormatting>
  <conditionalFormatting sqref="Z6:Z34 AA6 AA8:AA10 AA12 AA14:AA16 AA18:AA23 AA25 AA27:AA28 AA30:AA31 AA33:AA34">
    <cfRule type="cellIs" priority="6" operator="lessThan" aboveAverage="0" equalAverage="0" bottom="0" percent="0" rank="0" text="" dxfId="1">
      <formula>5</formula>
    </cfRule>
  </conditionalFormatting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tabColor rgb="FF000000"/>
    <pageSetUpPr fitToPage="false"/>
  </sheetPr>
  <dimension ref="A1:F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29.71"/>
    <col collapsed="false" customWidth="true" hidden="false" outlineLevel="0" max="3" min="3" style="0" width="2.43"/>
    <col collapsed="false" customWidth="true" hidden="false" outlineLevel="0" max="4" min="4" style="0" width="32.57"/>
    <col collapsed="false" customWidth="true" hidden="false" outlineLevel="0" max="5" min="5" style="0" width="2"/>
    <col collapsed="false" customWidth="true" hidden="false" outlineLevel="0" max="6" min="6" style="0" width="32.71"/>
    <col collapsed="false" customWidth="true" hidden="false" outlineLevel="0" max="1025" min="7" style="0" width="14.43"/>
  </cols>
  <sheetData>
    <row r="1" customFormat="false" ht="15.75" hidden="false" customHeight="false" outlineLevel="0" collapsed="false">
      <c r="A1" s="1100"/>
      <c r="B1" s="1101" t="s">
        <v>315</v>
      </c>
      <c r="C1" s="372"/>
      <c r="D1" s="1101" t="s">
        <v>341</v>
      </c>
      <c r="E1" s="372"/>
      <c r="F1" s="1101" t="s">
        <v>342</v>
      </c>
    </row>
    <row r="2" customFormat="false" ht="15.75" hidden="false" customHeight="false" outlineLevel="0" collapsed="false">
      <c r="A2" s="1100"/>
      <c r="B2" s="1101"/>
      <c r="C2" s="372"/>
      <c r="D2" s="1101"/>
      <c r="E2" s="372"/>
      <c r="F2" s="1101"/>
    </row>
    <row r="3" customFormat="false" ht="15.75" hidden="false" customHeight="false" outlineLevel="0" collapsed="false">
      <c r="A3" s="1102" t="n">
        <v>1</v>
      </c>
      <c r="B3" s="142" t="s">
        <v>642</v>
      </c>
      <c r="C3" s="372"/>
      <c r="D3" s="142" t="s">
        <v>643</v>
      </c>
      <c r="E3" s="372"/>
      <c r="F3" s="142" t="s">
        <v>644</v>
      </c>
    </row>
    <row r="4" customFormat="false" ht="15.75" hidden="false" customHeight="false" outlineLevel="0" collapsed="false">
      <c r="A4" s="1102" t="n">
        <v>2</v>
      </c>
      <c r="B4" s="630" t="s">
        <v>645</v>
      </c>
      <c r="C4" s="372"/>
      <c r="D4" s="630" t="s">
        <v>646</v>
      </c>
      <c r="E4" s="372"/>
      <c r="F4" s="630" t="s">
        <v>647</v>
      </c>
    </row>
    <row r="5" customFormat="false" ht="15.75" hidden="false" customHeight="false" outlineLevel="0" collapsed="false">
      <c r="A5" s="1102" t="n">
        <v>3</v>
      </c>
      <c r="B5" s="142" t="s">
        <v>648</v>
      </c>
      <c r="C5" s="372"/>
      <c r="D5" s="142" t="s">
        <v>649</v>
      </c>
      <c r="E5" s="372"/>
      <c r="F5" s="142" t="s">
        <v>650</v>
      </c>
    </row>
    <row r="6" customFormat="false" ht="15.75" hidden="false" customHeight="false" outlineLevel="0" collapsed="false">
      <c r="A6" s="1102" t="n">
        <v>4</v>
      </c>
      <c r="B6" s="630" t="s">
        <v>651</v>
      </c>
      <c r="C6" s="372"/>
      <c r="D6" s="630" t="s">
        <v>652</v>
      </c>
      <c r="E6" s="372"/>
      <c r="F6" s="630" t="s">
        <v>653</v>
      </c>
    </row>
    <row r="7" customFormat="false" ht="15.75" hidden="false" customHeight="false" outlineLevel="0" collapsed="false">
      <c r="A7" s="1102" t="n">
        <v>5</v>
      </c>
      <c r="B7" s="142" t="s">
        <v>654</v>
      </c>
      <c r="C7" s="372"/>
      <c r="D7" s="142" t="s">
        <v>655</v>
      </c>
      <c r="E7" s="372"/>
      <c r="F7" s="142" t="s">
        <v>656</v>
      </c>
    </row>
    <row r="8" customFormat="false" ht="15.75" hidden="false" customHeight="false" outlineLevel="0" collapsed="false">
      <c r="A8" s="1102" t="n">
        <v>6</v>
      </c>
      <c r="B8" s="630" t="s">
        <v>657</v>
      </c>
      <c r="C8" s="372"/>
      <c r="D8" s="630" t="s">
        <v>658</v>
      </c>
      <c r="E8" s="372"/>
      <c r="F8" s="630" t="s">
        <v>659</v>
      </c>
    </row>
    <row r="9" customFormat="false" ht="15.75" hidden="false" customHeight="false" outlineLevel="0" collapsed="false">
      <c r="A9" s="1102" t="n">
        <v>7</v>
      </c>
      <c r="B9" s="142" t="s">
        <v>660</v>
      </c>
      <c r="C9" s="372"/>
      <c r="D9" s="142" t="s">
        <v>661</v>
      </c>
      <c r="E9" s="372"/>
      <c r="F9" s="142" t="s">
        <v>662</v>
      </c>
    </row>
    <row r="10" customFormat="false" ht="15.75" hidden="false" customHeight="false" outlineLevel="0" collapsed="false">
      <c r="A10" s="1102" t="n">
        <v>8</v>
      </c>
      <c r="B10" s="630" t="s">
        <v>663</v>
      </c>
      <c r="C10" s="372"/>
      <c r="D10" s="630" t="s">
        <v>664</v>
      </c>
      <c r="E10" s="372"/>
      <c r="F10" s="630" t="s">
        <v>665</v>
      </c>
    </row>
    <row r="11" customFormat="false" ht="15.75" hidden="false" customHeight="false" outlineLevel="0" collapsed="false">
      <c r="A11" s="1102" t="n">
        <v>9</v>
      </c>
      <c r="B11" s="142" t="s">
        <v>666</v>
      </c>
      <c r="C11" s="372"/>
      <c r="D11" s="142" t="s">
        <v>667</v>
      </c>
      <c r="E11" s="372"/>
      <c r="F11" s="142" t="s">
        <v>668</v>
      </c>
    </row>
    <row r="12" customFormat="false" ht="15.75" hidden="false" customHeight="false" outlineLevel="0" collapsed="false">
      <c r="A12" s="1102" t="n">
        <v>10</v>
      </c>
      <c r="B12" s="630" t="s">
        <v>669</v>
      </c>
      <c r="C12" s="372"/>
      <c r="D12" s="630" t="s">
        <v>670</v>
      </c>
      <c r="E12" s="372"/>
      <c r="F12" s="630" t="s">
        <v>671</v>
      </c>
    </row>
    <row r="13" customFormat="false" ht="15.75" hidden="false" customHeight="false" outlineLevel="0" collapsed="false">
      <c r="A13" s="1102" t="n">
        <v>11</v>
      </c>
      <c r="B13" s="142" t="s">
        <v>672</v>
      </c>
      <c r="C13" s="372"/>
      <c r="D13" s="142" t="s">
        <v>673</v>
      </c>
      <c r="E13" s="372"/>
      <c r="F13" s="142" t="s">
        <v>674</v>
      </c>
    </row>
    <row r="14" customFormat="false" ht="15.75" hidden="false" customHeight="false" outlineLevel="0" collapsed="false">
      <c r="A14" s="1102" t="n">
        <v>12</v>
      </c>
      <c r="B14" s="630" t="s">
        <v>675</v>
      </c>
      <c r="C14" s="372"/>
      <c r="D14" s="630" t="s">
        <v>676</v>
      </c>
      <c r="E14" s="372"/>
      <c r="F14" s="630" t="s">
        <v>677</v>
      </c>
    </row>
    <row r="15" customFormat="false" ht="15.75" hidden="false" customHeight="false" outlineLevel="0" collapsed="false">
      <c r="A15" s="1102" t="n">
        <v>13</v>
      </c>
      <c r="B15" s="142" t="s">
        <v>678</v>
      </c>
      <c r="C15" s="372"/>
      <c r="D15" s="142" t="s">
        <v>679</v>
      </c>
      <c r="E15" s="372"/>
      <c r="F15" s="142" t="s">
        <v>680</v>
      </c>
    </row>
    <row r="16" customFormat="false" ht="15.75" hidden="false" customHeight="false" outlineLevel="0" collapsed="false">
      <c r="A16" s="1102" t="n">
        <v>14</v>
      </c>
      <c r="B16" s="630" t="s">
        <v>681</v>
      </c>
      <c r="C16" s="372"/>
      <c r="D16" s="630" t="s">
        <v>682</v>
      </c>
      <c r="E16" s="372"/>
      <c r="F16" s="630" t="s">
        <v>683</v>
      </c>
    </row>
    <row r="17" customFormat="false" ht="15.75" hidden="false" customHeight="false" outlineLevel="0" collapsed="false">
      <c r="A17" s="1102" t="n">
        <v>15</v>
      </c>
      <c r="B17" s="142" t="s">
        <v>684</v>
      </c>
      <c r="C17" s="372"/>
      <c r="D17" s="142" t="s">
        <v>685</v>
      </c>
      <c r="E17" s="372"/>
      <c r="F17" s="142" t="s">
        <v>686</v>
      </c>
    </row>
    <row r="18" customFormat="false" ht="15.75" hidden="false" customHeight="false" outlineLevel="0" collapsed="false">
      <c r="A18" s="1102" t="n">
        <v>16</v>
      </c>
      <c r="B18" s="630" t="s">
        <v>687</v>
      </c>
      <c r="C18" s="372"/>
      <c r="D18" s="630" t="s">
        <v>688</v>
      </c>
      <c r="E18" s="372"/>
      <c r="F18" s="630" t="s">
        <v>689</v>
      </c>
    </row>
    <row r="19" customFormat="false" ht="15.75" hidden="false" customHeight="false" outlineLevel="0" collapsed="false">
      <c r="A19" s="1102" t="n">
        <v>17</v>
      </c>
      <c r="B19" s="142" t="s">
        <v>690</v>
      </c>
      <c r="C19" s="372"/>
      <c r="D19" s="142" t="s">
        <v>691</v>
      </c>
      <c r="E19" s="372"/>
      <c r="F19" s="142" t="s">
        <v>692</v>
      </c>
    </row>
    <row r="20" customFormat="false" ht="15.75" hidden="false" customHeight="false" outlineLevel="0" collapsed="false">
      <c r="A20" s="1102" t="n">
        <v>18</v>
      </c>
      <c r="B20" s="630" t="s">
        <v>693</v>
      </c>
      <c r="C20" s="372"/>
      <c r="D20" s="630" t="s">
        <v>694</v>
      </c>
      <c r="E20" s="372"/>
      <c r="F20" s="630" t="s">
        <v>695</v>
      </c>
    </row>
    <row r="21" customFormat="false" ht="15.75" hidden="false" customHeight="false" outlineLevel="0" collapsed="false">
      <c r="A21" s="1102" t="n">
        <v>19</v>
      </c>
      <c r="B21" s="142" t="s">
        <v>696</v>
      </c>
      <c r="C21" s="372"/>
      <c r="D21" s="142" t="s">
        <v>697</v>
      </c>
      <c r="E21" s="372"/>
      <c r="F21" s="142" t="s">
        <v>698</v>
      </c>
    </row>
    <row r="22" customFormat="false" ht="15.75" hidden="false" customHeight="false" outlineLevel="0" collapsed="false">
      <c r="A22" s="1102" t="n">
        <v>20</v>
      </c>
      <c r="B22" s="630" t="s">
        <v>699</v>
      </c>
      <c r="C22" s="372"/>
      <c r="D22" s="630" t="s">
        <v>700</v>
      </c>
      <c r="E22" s="372"/>
      <c r="F22" s="630" t="s">
        <v>701</v>
      </c>
    </row>
    <row r="23" customFormat="false" ht="15.75" hidden="false" customHeight="false" outlineLevel="0" collapsed="false">
      <c r="A23" s="1102" t="n">
        <v>21</v>
      </c>
      <c r="B23" s="142" t="s">
        <v>702</v>
      </c>
      <c r="C23" s="372"/>
      <c r="D23" s="142" t="s">
        <v>703</v>
      </c>
      <c r="E23" s="372"/>
      <c r="F23" s="142" t="s">
        <v>704</v>
      </c>
    </row>
    <row r="24" customFormat="false" ht="15.75" hidden="false" customHeight="false" outlineLevel="0" collapsed="false">
      <c r="A24" s="1102" t="n">
        <v>22</v>
      </c>
      <c r="B24" s="630" t="s">
        <v>705</v>
      </c>
      <c r="C24" s="372"/>
      <c r="D24" s="630" t="s">
        <v>706</v>
      </c>
      <c r="E24" s="372"/>
      <c r="F24" s="630" t="s">
        <v>707</v>
      </c>
    </row>
    <row r="25" customFormat="false" ht="15.75" hidden="false" customHeight="false" outlineLevel="0" collapsed="false">
      <c r="A25" s="1102" t="n">
        <v>23</v>
      </c>
      <c r="B25" s="142" t="s">
        <v>708</v>
      </c>
      <c r="C25" s="372"/>
      <c r="D25" s="142" t="s">
        <v>709</v>
      </c>
      <c r="E25" s="372"/>
      <c r="F25" s="142" t="s">
        <v>710</v>
      </c>
    </row>
    <row r="26" customFormat="false" ht="15.75" hidden="false" customHeight="false" outlineLevel="0" collapsed="false">
      <c r="A26" s="1102" t="n">
        <v>24</v>
      </c>
      <c r="B26" s="630" t="s">
        <v>711</v>
      </c>
      <c r="C26" s="372"/>
      <c r="D26" s="630" t="s">
        <v>712</v>
      </c>
      <c r="E26" s="372"/>
      <c r="F26" s="630" t="s">
        <v>713</v>
      </c>
    </row>
    <row r="27" customFormat="false" ht="15.75" hidden="false" customHeight="false" outlineLevel="0" collapsed="false">
      <c r="A27" s="1102" t="n">
        <v>25</v>
      </c>
      <c r="B27" s="142" t="s">
        <v>714</v>
      </c>
      <c r="C27" s="372"/>
      <c r="D27" s="142" t="s">
        <v>715</v>
      </c>
      <c r="E27" s="372"/>
      <c r="F27" s="142" t="s">
        <v>716</v>
      </c>
    </row>
    <row r="28" customFormat="false" ht="15.75" hidden="false" customHeight="false" outlineLevel="0" collapsed="false">
      <c r="A28" s="1102" t="n">
        <v>26</v>
      </c>
      <c r="B28" s="630" t="s">
        <v>717</v>
      </c>
      <c r="C28" s="372"/>
      <c r="D28" s="630" t="s">
        <v>718</v>
      </c>
      <c r="E28" s="372"/>
      <c r="F28" s="630" t="s">
        <v>719</v>
      </c>
    </row>
    <row r="29" customFormat="false" ht="15.75" hidden="false" customHeight="false" outlineLevel="0" collapsed="false">
      <c r="A29" s="1102" t="n">
        <v>27</v>
      </c>
      <c r="B29" s="142" t="s">
        <v>720</v>
      </c>
      <c r="C29" s="372"/>
      <c r="D29" s="142" t="s">
        <v>721</v>
      </c>
      <c r="E29" s="372"/>
      <c r="F29" s="142" t="s">
        <v>722</v>
      </c>
    </row>
    <row r="30" customFormat="false" ht="15.75" hidden="false" customHeight="false" outlineLevel="0" collapsed="false">
      <c r="A30" s="1102" t="n">
        <v>28</v>
      </c>
      <c r="B30" s="630" t="s">
        <v>723</v>
      </c>
      <c r="C30" s="372"/>
      <c r="D30" s="630" t="s">
        <v>724</v>
      </c>
      <c r="E30" s="372"/>
      <c r="F30" s="630" t="s">
        <v>725</v>
      </c>
    </row>
    <row r="31" customFormat="false" ht="15.75" hidden="false" customHeight="false" outlineLevel="0" collapsed="false">
      <c r="A31" s="1102" t="n">
        <v>29</v>
      </c>
      <c r="B31" s="142" t="s">
        <v>726</v>
      </c>
      <c r="C31" s="372"/>
      <c r="D31" s="142" t="s">
        <v>727</v>
      </c>
      <c r="E31" s="372"/>
      <c r="F31" s="142" t="s">
        <v>728</v>
      </c>
    </row>
    <row r="32" customFormat="false" ht="15.75" hidden="false" customHeight="false" outlineLevel="0" collapsed="false">
      <c r="B32" s="630" t="s">
        <v>729</v>
      </c>
      <c r="C32" s="372"/>
      <c r="D32" s="630" t="s">
        <v>730</v>
      </c>
      <c r="E32" s="372"/>
      <c r="F32" s="630" t="s">
        <v>731</v>
      </c>
    </row>
    <row r="33" customFormat="false" ht="15.75" hidden="false" customHeight="false" outlineLevel="0" collapsed="false">
      <c r="B33" s="142" t="s">
        <v>732</v>
      </c>
      <c r="C33" s="372"/>
      <c r="D33" s="142" t="s">
        <v>733</v>
      </c>
      <c r="E33" s="372"/>
      <c r="F33" s="142" t="s">
        <v>734</v>
      </c>
    </row>
    <row r="34" customFormat="false" ht="15.75" hidden="false" customHeight="false" outlineLevel="0" collapsed="false">
      <c r="C34" s="372"/>
      <c r="D34" s="630" t="s">
        <v>735</v>
      </c>
      <c r="E34" s="372"/>
      <c r="F34" s="630" t="s">
        <v>736</v>
      </c>
    </row>
    <row r="35" customFormat="false" ht="15.75" hidden="false" customHeight="false" outlineLevel="0" collapsed="false">
      <c r="C35" s="372"/>
      <c r="D35" s="142" t="s">
        <v>737</v>
      </c>
      <c r="E35" s="372"/>
    </row>
  </sheetData>
  <mergeCells count="3">
    <mergeCell ref="B1:B2"/>
    <mergeCell ref="D1:D2"/>
    <mergeCell ref="F1:F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true"/>
  </sheetPr>
  <dimension ref="A1:AM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2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B3" activeCellId="0" sqref="B3"/>
    </sheetView>
  </sheetViews>
  <sheetFormatPr defaultRowHeight="15.75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11.86"/>
    <col collapsed="false" customWidth="true" hidden="false" outlineLevel="0" max="3" min="3" style="0" width="13.7"/>
    <col collapsed="false" customWidth="true" hidden="false" outlineLevel="0" max="4" min="4" style="0" width="14.43"/>
    <col collapsed="false" customWidth="true" hidden="false" outlineLevel="0" max="5" min="5" style="0" width="16.29"/>
    <col collapsed="false" customWidth="true" hidden="false" outlineLevel="0" max="6" min="6" style="0" width="3.99"/>
    <col collapsed="false" customWidth="true" hidden="false" outlineLevel="0" max="7" min="7" style="0" width="14.43"/>
    <col collapsed="false" customWidth="true" hidden="false" outlineLevel="0" max="8" min="8" style="0" width="6.01"/>
    <col collapsed="false" customWidth="true" hidden="false" outlineLevel="0" max="10" min="9" style="0" width="10.99"/>
    <col collapsed="false" customWidth="true" hidden="false" outlineLevel="0" max="12" min="11" style="0" width="14.43"/>
    <col collapsed="false" customWidth="true" hidden="false" outlineLevel="0" max="13" min="13" style="0" width="4.14"/>
    <col collapsed="false" customWidth="true" hidden="false" outlineLevel="0" max="15" min="14" style="0" width="14.43"/>
    <col collapsed="false" customWidth="true" hidden="false" outlineLevel="0" max="16" min="16" style="0" width="11.99"/>
    <col collapsed="false" customWidth="true" hidden="false" outlineLevel="0" max="17" min="17" style="0" width="11.86"/>
    <col collapsed="false" customWidth="true" hidden="false" outlineLevel="0" max="18" min="18" style="0" width="4.43"/>
    <col collapsed="false" customWidth="true" hidden="false" outlineLevel="0" max="1025" min="19" style="0" width="14.43"/>
  </cols>
  <sheetData>
    <row r="1" customFormat="false" ht="25.5" hidden="false" customHeight="true" outlineLevel="0" collapsed="false">
      <c r="B1" s="402" t="s">
        <v>280</v>
      </c>
      <c r="C1" s="403" t="s">
        <v>281</v>
      </c>
      <c r="D1" s="404" t="s">
        <v>282</v>
      </c>
      <c r="E1" s="404"/>
      <c r="F1" s="404"/>
      <c r="G1" s="404"/>
      <c r="H1" s="404"/>
      <c r="I1" s="404"/>
      <c r="J1" s="404"/>
      <c r="K1" s="405" t="s">
        <v>283</v>
      </c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</row>
    <row r="2" customFormat="false" ht="15.75" hidden="false" customHeight="false" outlineLevel="0" collapsed="false">
      <c r="B2" s="406"/>
      <c r="C2" s="407"/>
      <c r="D2" s="408" t="n">
        <v>0.472222222222222</v>
      </c>
      <c r="E2" s="409" t="n">
        <v>0.493055555555556</v>
      </c>
      <c r="F2" s="410" t="s">
        <v>284</v>
      </c>
      <c r="G2" s="411" t="n">
        <v>0.527777777777778</v>
      </c>
      <c r="H2" s="412" t="n">
        <v>0.548611111111111</v>
      </c>
      <c r="I2" s="413" t="n">
        <v>0.569444444444444</v>
      </c>
      <c r="J2" s="414" t="n">
        <v>0.590277777777778</v>
      </c>
      <c r="K2" s="415" t="n">
        <v>9</v>
      </c>
      <c r="L2" s="416" t="n">
        <v>0.395833333333333</v>
      </c>
      <c r="M2" s="410" t="s">
        <v>284</v>
      </c>
      <c r="N2" s="417" t="n">
        <v>0.430555555555556</v>
      </c>
      <c r="O2" s="418" t="n">
        <v>0.451388888888889</v>
      </c>
      <c r="P2" s="419" t="n">
        <v>0.472222222222222</v>
      </c>
      <c r="Q2" s="420" t="n">
        <v>0.493055555555556</v>
      </c>
      <c r="R2" s="410" t="s">
        <v>284</v>
      </c>
      <c r="S2" s="421" t="n">
        <v>0.527777777777778</v>
      </c>
      <c r="T2" s="422" t="n">
        <v>0.548611111111111</v>
      </c>
      <c r="U2" s="423" t="n">
        <v>0.569444444444444</v>
      </c>
      <c r="V2" s="424" t="n">
        <v>0.590277777777778</v>
      </c>
    </row>
    <row r="3" customFormat="false" ht="15.75" hidden="false" customHeight="false" outlineLevel="0" collapsed="false">
      <c r="A3" s="425" t="s">
        <v>285</v>
      </c>
      <c r="B3" s="426"/>
      <c r="C3" s="425"/>
      <c r="D3" s="427"/>
      <c r="E3" s="428"/>
      <c r="F3" s="429"/>
      <c r="G3" s="430"/>
      <c r="H3" s="431"/>
      <c r="I3" s="430"/>
      <c r="J3" s="432"/>
      <c r="K3" s="433" t="s">
        <v>286</v>
      </c>
      <c r="L3" s="433"/>
      <c r="M3" s="434"/>
      <c r="N3" s="435"/>
      <c r="O3" s="435"/>
      <c r="P3" s="435"/>
      <c r="Q3" s="435"/>
      <c r="R3" s="434"/>
      <c r="S3" s="436" t="s">
        <v>286</v>
      </c>
      <c r="T3" s="436"/>
      <c r="U3" s="437"/>
      <c r="V3" s="438"/>
      <c r="W3" s="439"/>
      <c r="X3" s="439"/>
      <c r="Y3" s="439"/>
      <c r="Z3" s="439"/>
      <c r="AA3" s="439"/>
      <c r="AB3" s="439"/>
      <c r="AC3" s="439"/>
      <c r="AD3" s="439"/>
      <c r="AE3" s="439"/>
      <c r="AF3" s="439"/>
      <c r="AG3" s="439"/>
      <c r="AH3" s="439"/>
      <c r="AI3" s="439"/>
      <c r="AJ3" s="439"/>
      <c r="AK3" s="439"/>
      <c r="AL3" s="439"/>
      <c r="AM3" s="439"/>
    </row>
    <row r="4" customFormat="false" ht="15.75" hidden="false" customHeight="false" outlineLevel="0" collapsed="false">
      <c r="A4" s="425"/>
      <c r="B4" s="425"/>
      <c r="C4" s="425"/>
      <c r="D4" s="427"/>
      <c r="E4" s="428"/>
      <c r="F4" s="429"/>
      <c r="G4" s="430"/>
      <c r="H4" s="431"/>
      <c r="I4" s="430"/>
      <c r="J4" s="432"/>
      <c r="K4" s="427"/>
      <c r="L4" s="435"/>
      <c r="M4" s="434"/>
      <c r="N4" s="435"/>
      <c r="O4" s="435"/>
      <c r="P4" s="435"/>
      <c r="Q4" s="435"/>
      <c r="R4" s="434"/>
      <c r="S4" s="440"/>
      <c r="T4" s="436"/>
      <c r="U4" s="437"/>
      <c r="V4" s="438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</row>
    <row r="5" customFormat="false" ht="15.75" hidden="false" customHeight="true" outlineLevel="0" collapsed="false">
      <c r="A5" s="441" t="s">
        <v>287</v>
      </c>
      <c r="B5" s="442" t="s">
        <v>288</v>
      </c>
      <c r="C5" s="443" t="s">
        <v>289</v>
      </c>
      <c r="D5" s="444" t="s">
        <v>286</v>
      </c>
      <c r="E5" s="444"/>
      <c r="F5" s="429"/>
      <c r="G5" s="445" t="s">
        <v>286</v>
      </c>
      <c r="H5" s="445"/>
      <c r="I5" s="446" t="s">
        <v>286</v>
      </c>
      <c r="J5" s="446"/>
      <c r="K5" s="433" t="s">
        <v>286</v>
      </c>
      <c r="L5" s="433"/>
      <c r="M5" s="434"/>
      <c r="N5" s="440" t="s">
        <v>286</v>
      </c>
      <c r="O5" s="440"/>
      <c r="P5" s="440" t="s">
        <v>286</v>
      </c>
      <c r="Q5" s="440"/>
      <c r="R5" s="434"/>
      <c r="S5" s="436" t="s">
        <v>286</v>
      </c>
      <c r="T5" s="436"/>
      <c r="U5" s="437"/>
      <c r="V5" s="438"/>
      <c r="W5" s="439"/>
      <c r="X5" s="439"/>
      <c r="Y5" s="439"/>
      <c r="Z5" s="439"/>
      <c r="AA5" s="439"/>
      <c r="AB5" s="439"/>
      <c r="AC5" s="439"/>
      <c r="AD5" s="439"/>
      <c r="AE5" s="439"/>
      <c r="AF5" s="439"/>
      <c r="AG5" s="439"/>
      <c r="AH5" s="439"/>
      <c r="AI5" s="439"/>
      <c r="AJ5" s="439"/>
      <c r="AK5" s="439"/>
      <c r="AL5" s="439"/>
      <c r="AM5" s="439"/>
    </row>
    <row r="6" customFormat="false" ht="15.75" hidden="false" customHeight="false" outlineLevel="0" collapsed="false">
      <c r="A6" s="441"/>
      <c r="B6" s="441"/>
      <c r="C6" s="447" t="n">
        <v>2</v>
      </c>
      <c r="D6" s="448"/>
      <c r="E6" s="449"/>
      <c r="F6" s="429"/>
      <c r="G6" s="430"/>
      <c r="H6" s="431"/>
      <c r="I6" s="430"/>
      <c r="J6" s="432"/>
      <c r="K6" s="450" t="s">
        <v>46</v>
      </c>
      <c r="L6" s="451"/>
      <c r="M6" s="452"/>
      <c r="N6" s="453" t="s">
        <v>46</v>
      </c>
      <c r="O6" s="435"/>
      <c r="P6" s="435"/>
      <c r="Q6" s="435"/>
      <c r="R6" s="452"/>
      <c r="S6" s="435"/>
      <c r="T6" s="428"/>
      <c r="U6" s="437"/>
      <c r="V6" s="438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39"/>
      <c r="AL6" s="439"/>
      <c r="AM6" s="439"/>
    </row>
    <row r="7" customFormat="false" ht="15.75" hidden="false" customHeight="true" outlineLevel="0" collapsed="false">
      <c r="A7" s="425" t="s">
        <v>290</v>
      </c>
      <c r="B7" s="426" t="s">
        <v>291</v>
      </c>
      <c r="C7" s="443" t="s">
        <v>289</v>
      </c>
      <c r="D7" s="427"/>
      <c r="E7" s="428"/>
      <c r="F7" s="429"/>
      <c r="G7" s="430"/>
      <c r="H7" s="431"/>
      <c r="I7" s="446" t="s">
        <v>286</v>
      </c>
      <c r="J7" s="446"/>
      <c r="K7" s="427"/>
      <c r="L7" s="435"/>
      <c r="M7" s="434"/>
      <c r="N7" s="435"/>
      <c r="O7" s="435"/>
      <c r="P7" s="440" t="s">
        <v>286</v>
      </c>
      <c r="Q7" s="440"/>
      <c r="R7" s="434"/>
      <c r="S7" s="436" t="s">
        <v>286</v>
      </c>
      <c r="T7" s="436"/>
      <c r="U7" s="438" t="s">
        <v>286</v>
      </c>
      <c r="V7" s="438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39"/>
      <c r="AL7" s="439"/>
      <c r="AM7" s="439"/>
    </row>
    <row r="8" customFormat="false" ht="15.75" hidden="false" customHeight="false" outlineLevel="0" collapsed="false">
      <c r="A8" s="425"/>
      <c r="B8" s="425"/>
      <c r="C8" s="454" t="n">
        <v>3</v>
      </c>
      <c r="D8" s="427"/>
      <c r="E8" s="428"/>
      <c r="F8" s="429"/>
      <c r="G8" s="430"/>
      <c r="H8" s="431"/>
      <c r="I8" s="430"/>
      <c r="J8" s="455" t="s">
        <v>292</v>
      </c>
      <c r="K8" s="427"/>
      <c r="L8" s="435"/>
      <c r="M8" s="434"/>
      <c r="N8" s="435"/>
      <c r="O8" s="435"/>
      <c r="P8" s="435"/>
      <c r="Q8" s="456" t="s">
        <v>26</v>
      </c>
      <c r="R8" s="434"/>
      <c r="S8" s="457" t="s">
        <v>38</v>
      </c>
      <c r="T8" s="428"/>
      <c r="U8" s="437"/>
      <c r="V8" s="438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39"/>
      <c r="AM8" s="439"/>
    </row>
    <row r="9" customFormat="false" ht="15.75" hidden="false" customHeight="true" outlineLevel="0" collapsed="false">
      <c r="A9" s="441" t="s">
        <v>293</v>
      </c>
      <c r="B9" s="442" t="s">
        <v>294</v>
      </c>
      <c r="C9" s="458" t="s">
        <v>289</v>
      </c>
      <c r="D9" s="444" t="s">
        <v>286</v>
      </c>
      <c r="E9" s="444"/>
      <c r="F9" s="429"/>
      <c r="G9" s="445" t="s">
        <v>286</v>
      </c>
      <c r="H9" s="445"/>
      <c r="I9" s="446" t="s">
        <v>286</v>
      </c>
      <c r="J9" s="446"/>
      <c r="K9" s="427"/>
      <c r="L9" s="435"/>
      <c r="M9" s="434"/>
      <c r="N9" s="435"/>
      <c r="O9" s="435"/>
      <c r="P9" s="435"/>
      <c r="Q9" s="435"/>
      <c r="R9" s="434"/>
      <c r="S9" s="436" t="s">
        <v>286</v>
      </c>
      <c r="T9" s="436"/>
      <c r="U9" s="438" t="s">
        <v>286</v>
      </c>
      <c r="V9" s="438"/>
      <c r="W9" s="439"/>
      <c r="X9" s="439"/>
      <c r="Y9" s="439"/>
      <c r="Z9" s="439"/>
      <c r="AA9" s="439"/>
      <c r="AB9" s="439"/>
      <c r="AC9" s="439"/>
      <c r="AD9" s="439"/>
      <c r="AE9" s="439"/>
      <c r="AF9" s="439"/>
      <c r="AG9" s="439"/>
      <c r="AH9" s="439"/>
      <c r="AI9" s="439"/>
      <c r="AJ9" s="439"/>
      <c r="AK9" s="439"/>
      <c r="AL9" s="439"/>
      <c r="AM9" s="439"/>
    </row>
    <row r="10" customFormat="false" ht="15.75" hidden="false" customHeight="false" outlineLevel="0" collapsed="false">
      <c r="A10" s="441"/>
      <c r="B10" s="441"/>
      <c r="C10" s="447" t="s">
        <v>295</v>
      </c>
      <c r="D10" s="427"/>
      <c r="E10" s="459" t="s">
        <v>52</v>
      </c>
      <c r="F10" s="429"/>
      <c r="G10" s="430"/>
      <c r="H10" s="460"/>
      <c r="I10" s="430"/>
      <c r="J10" s="432"/>
      <c r="K10" s="427"/>
      <c r="L10" s="435"/>
      <c r="M10" s="434"/>
      <c r="N10" s="435"/>
      <c r="O10" s="435"/>
      <c r="P10" s="461" t="s">
        <v>90</v>
      </c>
      <c r="Q10" s="435"/>
      <c r="R10" s="434"/>
      <c r="S10" s="451"/>
      <c r="T10" s="428"/>
      <c r="U10" s="437"/>
      <c r="V10" s="438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39"/>
      <c r="AL10" s="439"/>
      <c r="AM10" s="439"/>
    </row>
    <row r="11" customFormat="false" ht="15.75" hidden="false" customHeight="true" outlineLevel="0" collapsed="false">
      <c r="A11" s="425" t="s">
        <v>296</v>
      </c>
      <c r="B11" s="426" t="s">
        <v>297</v>
      </c>
      <c r="C11" s="443" t="s">
        <v>289</v>
      </c>
      <c r="D11" s="444" t="s">
        <v>286</v>
      </c>
      <c r="E11" s="444"/>
      <c r="F11" s="429"/>
      <c r="G11" s="445" t="s">
        <v>286</v>
      </c>
      <c r="H11" s="445"/>
      <c r="I11" s="430"/>
      <c r="J11" s="432"/>
      <c r="K11" s="433" t="s">
        <v>286</v>
      </c>
      <c r="L11" s="433"/>
      <c r="M11" s="434"/>
      <c r="N11" s="440" t="s">
        <v>286</v>
      </c>
      <c r="O11" s="440"/>
      <c r="P11" s="440" t="s">
        <v>286</v>
      </c>
      <c r="Q11" s="440"/>
      <c r="R11" s="434"/>
      <c r="S11" s="436" t="s">
        <v>286</v>
      </c>
      <c r="T11" s="436"/>
      <c r="U11" s="437"/>
      <c r="V11" s="438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39"/>
      <c r="AL11" s="439"/>
      <c r="AM11" s="439"/>
    </row>
    <row r="12" customFormat="false" ht="15.75" hidden="false" customHeight="false" outlineLevel="0" collapsed="false">
      <c r="A12" s="425"/>
      <c r="B12" s="425"/>
      <c r="C12" s="454" t="n">
        <v>2</v>
      </c>
      <c r="D12" s="462" t="s">
        <v>298</v>
      </c>
      <c r="E12" s="463"/>
      <c r="F12" s="429"/>
      <c r="G12" s="430"/>
      <c r="H12" s="431"/>
      <c r="I12" s="430"/>
      <c r="J12" s="432"/>
      <c r="K12" s="427"/>
      <c r="L12" s="464" t="s">
        <v>299</v>
      </c>
      <c r="M12" s="452"/>
      <c r="N12" s="435"/>
      <c r="O12" s="435"/>
      <c r="P12" s="435"/>
      <c r="Q12" s="435"/>
      <c r="R12" s="452"/>
      <c r="S12" s="435"/>
      <c r="T12" s="428"/>
      <c r="U12" s="437"/>
      <c r="V12" s="438"/>
      <c r="W12" s="439"/>
      <c r="X12" s="439"/>
      <c r="Y12" s="439"/>
      <c r="Z12" s="439"/>
      <c r="AA12" s="439"/>
      <c r="AB12" s="439"/>
      <c r="AC12" s="439"/>
      <c r="AD12" s="439"/>
      <c r="AE12" s="439"/>
      <c r="AF12" s="439"/>
      <c r="AG12" s="439"/>
      <c r="AH12" s="439"/>
      <c r="AI12" s="439"/>
      <c r="AJ12" s="439"/>
      <c r="AK12" s="439"/>
      <c r="AL12" s="439"/>
      <c r="AM12" s="439"/>
    </row>
    <row r="13" customFormat="false" ht="15.75" hidden="false" customHeight="true" outlineLevel="0" collapsed="false">
      <c r="A13" s="441" t="s">
        <v>300</v>
      </c>
      <c r="B13" s="442" t="s">
        <v>301</v>
      </c>
      <c r="C13" s="443" t="s">
        <v>289</v>
      </c>
      <c r="D13" s="427"/>
      <c r="E13" s="428"/>
      <c r="F13" s="429"/>
      <c r="G13" s="430"/>
      <c r="H13" s="431"/>
      <c r="I13" s="430"/>
      <c r="J13" s="432"/>
      <c r="K13" s="427"/>
      <c r="L13" s="435"/>
      <c r="M13" s="434"/>
      <c r="N13" s="440" t="s">
        <v>286</v>
      </c>
      <c r="O13" s="440"/>
      <c r="P13" s="440" t="s">
        <v>286</v>
      </c>
      <c r="Q13" s="440"/>
      <c r="R13" s="434"/>
      <c r="S13" s="435"/>
      <c r="T13" s="428"/>
      <c r="U13" s="437"/>
      <c r="V13" s="438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39"/>
      <c r="AL13" s="439"/>
      <c r="AM13" s="439"/>
    </row>
    <row r="14" customFormat="false" ht="15.75" hidden="false" customHeight="false" outlineLevel="0" collapsed="false">
      <c r="A14" s="441"/>
      <c r="B14" s="441"/>
      <c r="C14" s="447" t="n">
        <v>2</v>
      </c>
      <c r="D14" s="427"/>
      <c r="E14" s="428"/>
      <c r="F14" s="429"/>
      <c r="G14" s="430"/>
      <c r="H14" s="431"/>
      <c r="I14" s="430"/>
      <c r="J14" s="432"/>
      <c r="K14" s="427"/>
      <c r="L14" s="435"/>
      <c r="M14" s="434"/>
      <c r="N14" s="435"/>
      <c r="O14" s="465" t="s">
        <v>66</v>
      </c>
      <c r="P14" s="435"/>
      <c r="Q14" s="435"/>
      <c r="R14" s="434"/>
      <c r="S14" s="435"/>
      <c r="T14" s="428"/>
      <c r="U14" s="437"/>
      <c r="V14" s="438"/>
      <c r="W14" s="439"/>
      <c r="X14" s="439"/>
      <c r="Y14" s="439"/>
      <c r="Z14" s="439"/>
      <c r="AA14" s="439"/>
      <c r="AB14" s="439"/>
      <c r="AC14" s="439"/>
      <c r="AD14" s="439"/>
      <c r="AE14" s="439"/>
      <c r="AF14" s="439"/>
      <c r="AG14" s="439"/>
      <c r="AH14" s="439"/>
      <c r="AI14" s="439"/>
      <c r="AJ14" s="439"/>
      <c r="AK14" s="439"/>
      <c r="AL14" s="439"/>
      <c r="AM14" s="439"/>
    </row>
    <row r="15" customFormat="false" ht="15.75" hidden="false" customHeight="true" outlineLevel="0" collapsed="false">
      <c r="A15" s="425" t="s">
        <v>302</v>
      </c>
      <c r="B15" s="426" t="s">
        <v>303</v>
      </c>
      <c r="C15" s="443" t="s">
        <v>289</v>
      </c>
      <c r="D15" s="427"/>
      <c r="E15" s="428"/>
      <c r="F15" s="429"/>
      <c r="G15" s="445" t="s">
        <v>286</v>
      </c>
      <c r="H15" s="445"/>
      <c r="I15" s="446" t="s">
        <v>286</v>
      </c>
      <c r="J15" s="446"/>
      <c r="K15" s="427"/>
      <c r="L15" s="435"/>
      <c r="M15" s="434"/>
      <c r="N15" s="466" t="s">
        <v>286</v>
      </c>
      <c r="O15" s="466"/>
      <c r="P15" s="466" t="s">
        <v>286</v>
      </c>
      <c r="Q15" s="466"/>
      <c r="R15" s="434"/>
      <c r="S15" s="435"/>
      <c r="T15" s="428"/>
      <c r="U15" s="437"/>
      <c r="V15" s="438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39"/>
      <c r="AJ15" s="439"/>
      <c r="AK15" s="439"/>
      <c r="AL15" s="439"/>
      <c r="AM15" s="439"/>
    </row>
    <row r="16" customFormat="false" ht="15.75" hidden="false" customHeight="false" outlineLevel="0" collapsed="false">
      <c r="A16" s="425"/>
      <c r="B16" s="425"/>
      <c r="C16" s="454" t="n">
        <v>1</v>
      </c>
      <c r="D16" s="427"/>
      <c r="E16" s="428"/>
      <c r="F16" s="467"/>
      <c r="G16" s="468" t="s">
        <v>71</v>
      </c>
      <c r="H16" s="469"/>
      <c r="I16" s="430"/>
      <c r="J16" s="432"/>
      <c r="K16" s="427"/>
      <c r="L16" s="435"/>
      <c r="M16" s="434"/>
      <c r="N16" s="435"/>
      <c r="O16" s="435"/>
      <c r="P16" s="435"/>
      <c r="Q16" s="435"/>
      <c r="R16" s="434"/>
      <c r="S16" s="435"/>
      <c r="T16" s="428"/>
      <c r="U16" s="437"/>
      <c r="V16" s="438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</row>
    <row r="17" customFormat="false" ht="15.75" hidden="false" customHeight="true" outlineLevel="0" collapsed="false">
      <c r="A17" s="441" t="s">
        <v>304</v>
      </c>
      <c r="B17" s="442" t="s">
        <v>305</v>
      </c>
      <c r="C17" s="443" t="s">
        <v>289</v>
      </c>
      <c r="D17" s="427"/>
      <c r="E17" s="428"/>
      <c r="F17" s="429"/>
      <c r="G17" s="430"/>
      <c r="H17" s="431"/>
      <c r="I17" s="446" t="s">
        <v>286</v>
      </c>
      <c r="J17" s="446"/>
      <c r="K17" s="427"/>
      <c r="L17" s="435"/>
      <c r="M17" s="434"/>
      <c r="N17" s="435"/>
      <c r="O17" s="435"/>
      <c r="P17" s="435"/>
      <c r="Q17" s="435"/>
      <c r="R17" s="434"/>
      <c r="S17" s="435"/>
      <c r="T17" s="428"/>
      <c r="U17" s="438" t="s">
        <v>286</v>
      </c>
      <c r="V17" s="438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39"/>
      <c r="AL17" s="439"/>
      <c r="AM17" s="439"/>
    </row>
    <row r="18" customFormat="false" ht="15.75" hidden="false" customHeight="false" outlineLevel="0" collapsed="false">
      <c r="A18" s="441"/>
      <c r="B18" s="441"/>
      <c r="C18" s="447" t="n">
        <v>2</v>
      </c>
      <c r="D18" s="470"/>
      <c r="E18" s="471"/>
      <c r="F18" s="472"/>
      <c r="G18" s="473"/>
      <c r="H18" s="474"/>
      <c r="I18" s="475" t="s">
        <v>90</v>
      </c>
      <c r="J18" s="476"/>
      <c r="K18" s="470"/>
      <c r="L18" s="477"/>
      <c r="M18" s="478"/>
      <c r="N18" s="477"/>
      <c r="O18" s="477"/>
      <c r="P18" s="477"/>
      <c r="Q18" s="477"/>
      <c r="R18" s="478"/>
      <c r="S18" s="477"/>
      <c r="T18" s="471"/>
      <c r="U18" s="479"/>
      <c r="V18" s="480"/>
      <c r="W18" s="481"/>
      <c r="X18" s="439"/>
      <c r="Y18" s="439"/>
      <c r="Z18" s="439"/>
      <c r="AA18" s="439"/>
      <c r="AB18" s="439"/>
      <c r="AC18" s="439"/>
      <c r="AD18" s="439"/>
      <c r="AE18" s="439"/>
      <c r="AF18" s="439"/>
      <c r="AG18" s="439"/>
      <c r="AH18" s="439"/>
      <c r="AI18" s="439"/>
      <c r="AJ18" s="439"/>
      <c r="AK18" s="439"/>
      <c r="AL18" s="439"/>
      <c r="AM18" s="439"/>
    </row>
    <row r="19" customFormat="false" ht="15.75" hidden="false" customHeight="false" outlineLevel="0" collapsed="false">
      <c r="A19" s="454" t="s">
        <v>306</v>
      </c>
      <c r="B19" s="406" t="s">
        <v>307</v>
      </c>
      <c r="C19" s="454"/>
      <c r="D19" s="482" t="s">
        <v>286</v>
      </c>
      <c r="E19" s="482"/>
      <c r="F19" s="429"/>
      <c r="G19" s="482" t="s">
        <v>286</v>
      </c>
      <c r="H19" s="482"/>
      <c r="I19" s="218"/>
      <c r="J19" s="218"/>
      <c r="K19" s="218"/>
      <c r="L19" s="218"/>
      <c r="M19" s="429"/>
      <c r="N19" s="425" t="s">
        <v>286</v>
      </c>
      <c r="O19" s="425"/>
      <c r="P19" s="425" t="s">
        <v>286</v>
      </c>
      <c r="Q19" s="425"/>
      <c r="R19" s="429"/>
      <c r="S19" s="218"/>
      <c r="T19" s="218"/>
      <c r="U19" s="218"/>
      <c r="V19" s="218"/>
      <c r="W19" s="439"/>
      <c r="X19" s="439"/>
      <c r="Y19" s="439"/>
      <c r="Z19" s="439"/>
      <c r="AA19" s="439"/>
      <c r="AB19" s="439"/>
      <c r="AC19" s="439"/>
      <c r="AD19" s="439"/>
      <c r="AE19" s="439"/>
      <c r="AF19" s="439"/>
      <c r="AG19" s="439"/>
      <c r="AH19" s="439"/>
      <c r="AI19" s="439"/>
      <c r="AJ19" s="439"/>
      <c r="AK19" s="439"/>
      <c r="AL19" s="439"/>
      <c r="AM19" s="439"/>
    </row>
    <row r="20" customFormat="false" ht="15.75" hidden="false" customHeight="false" outlineLevel="0" collapsed="false">
      <c r="A20" s="447" t="s">
        <v>308</v>
      </c>
      <c r="B20" s="483" t="s">
        <v>309</v>
      </c>
      <c r="C20" s="447"/>
      <c r="D20" s="218"/>
      <c r="E20" s="218"/>
      <c r="F20" s="429"/>
      <c r="G20" s="218"/>
      <c r="H20" s="218"/>
      <c r="I20" s="482" t="s">
        <v>286</v>
      </c>
      <c r="J20" s="482"/>
      <c r="K20" s="425" t="s">
        <v>286</v>
      </c>
      <c r="L20" s="425"/>
      <c r="M20" s="429"/>
      <c r="N20" s="218"/>
      <c r="O20" s="218"/>
      <c r="P20" s="484" t="s">
        <v>286</v>
      </c>
      <c r="Q20" s="484"/>
      <c r="R20" s="429"/>
      <c r="S20" s="425" t="s">
        <v>286</v>
      </c>
      <c r="T20" s="425"/>
      <c r="U20" s="218"/>
      <c r="V20" s="218"/>
      <c r="W20" s="218"/>
      <c r="X20" s="439"/>
      <c r="Y20" s="439"/>
      <c r="Z20" s="439"/>
      <c r="AA20" s="439"/>
      <c r="AB20" s="439"/>
      <c r="AC20" s="439"/>
      <c r="AD20" s="439"/>
      <c r="AE20" s="439"/>
      <c r="AF20" s="439"/>
      <c r="AG20" s="439"/>
      <c r="AH20" s="439"/>
      <c r="AI20" s="439"/>
      <c r="AJ20" s="439"/>
      <c r="AK20" s="439"/>
      <c r="AL20" s="439"/>
      <c r="AM20" s="439"/>
    </row>
    <row r="21" customFormat="false" ht="15.75" hidden="false" customHeight="false" outlineLevel="0" collapsed="false">
      <c r="A21" s="454" t="s">
        <v>310</v>
      </c>
      <c r="B21" s="406" t="s">
        <v>311</v>
      </c>
      <c r="C21" s="454"/>
      <c r="D21" s="218"/>
      <c r="E21" s="218"/>
      <c r="F21" s="429"/>
      <c r="G21" s="218"/>
      <c r="H21" s="218"/>
      <c r="I21" s="218"/>
      <c r="J21" s="218"/>
      <c r="K21" s="425" t="s">
        <v>286</v>
      </c>
      <c r="L21" s="425"/>
      <c r="M21" s="429"/>
      <c r="N21" s="425" t="s">
        <v>286</v>
      </c>
      <c r="O21" s="425"/>
      <c r="P21" s="218"/>
      <c r="Q21" s="218"/>
      <c r="R21" s="429"/>
      <c r="S21" s="425" t="s">
        <v>286</v>
      </c>
      <c r="T21" s="425"/>
      <c r="U21" s="218"/>
      <c r="V21" s="218"/>
      <c r="W21" s="218"/>
      <c r="X21" s="439"/>
      <c r="Y21" s="439"/>
      <c r="Z21" s="439"/>
      <c r="AA21" s="439"/>
      <c r="AB21" s="439"/>
      <c r="AC21" s="439"/>
      <c r="AD21" s="439"/>
      <c r="AE21" s="439"/>
      <c r="AF21" s="439"/>
      <c r="AG21" s="439"/>
      <c r="AH21" s="439"/>
      <c r="AI21" s="439"/>
      <c r="AJ21" s="439"/>
      <c r="AK21" s="439"/>
      <c r="AL21" s="439"/>
      <c r="AM21" s="439"/>
    </row>
    <row r="22" customFormat="false" ht="15.75" hidden="false" customHeight="false" outlineLevel="0" collapsed="false">
      <c r="A22" s="447" t="s">
        <v>312</v>
      </c>
      <c r="B22" s="483" t="s">
        <v>313</v>
      </c>
      <c r="C22" s="447"/>
      <c r="D22" s="482" t="s">
        <v>286</v>
      </c>
      <c r="E22" s="482"/>
      <c r="F22" s="429"/>
      <c r="G22" s="482" t="s">
        <v>286</v>
      </c>
      <c r="H22" s="482"/>
      <c r="I22" s="482" t="s">
        <v>286</v>
      </c>
      <c r="J22" s="482"/>
      <c r="K22" s="218"/>
      <c r="L22" s="218"/>
      <c r="M22" s="429"/>
      <c r="N22" s="485" t="s">
        <v>286</v>
      </c>
      <c r="O22" s="485"/>
      <c r="P22" s="425" t="s">
        <v>286</v>
      </c>
      <c r="Q22" s="425"/>
      <c r="R22" s="429"/>
      <c r="S22" s="485" t="s">
        <v>286</v>
      </c>
      <c r="T22" s="485"/>
      <c r="U22" s="484" t="s">
        <v>286</v>
      </c>
      <c r="V22" s="484"/>
      <c r="W22" s="218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39"/>
      <c r="AL22" s="439"/>
      <c r="AM22" s="439"/>
    </row>
    <row r="23" customFormat="false" ht="15.75" hidden="false" customHeight="false" outlineLevel="0" collapsed="false">
      <c r="A23" s="139" t="s">
        <v>314</v>
      </c>
      <c r="B23" s="486"/>
      <c r="C23" s="139"/>
      <c r="D23" s="139" t="n">
        <v>5</v>
      </c>
      <c r="E23" s="139" t="n">
        <v>5</v>
      </c>
      <c r="F23" s="487"/>
      <c r="G23" s="139" t="n">
        <v>6</v>
      </c>
      <c r="H23" s="139"/>
      <c r="I23" s="139" t="n">
        <v>7</v>
      </c>
      <c r="J23" s="139" t="n">
        <v>7</v>
      </c>
      <c r="K23" s="139" t="n">
        <v>5</v>
      </c>
      <c r="L23" s="139" t="n">
        <v>5</v>
      </c>
      <c r="M23" s="487"/>
      <c r="N23" s="139" t="n">
        <v>6</v>
      </c>
      <c r="O23" s="139" t="n">
        <v>6</v>
      </c>
      <c r="P23" s="139" t="n">
        <v>7</v>
      </c>
      <c r="Q23" s="139" t="n">
        <v>7</v>
      </c>
      <c r="R23" s="487"/>
      <c r="S23" s="139" t="n">
        <v>7</v>
      </c>
      <c r="T23" s="139" t="n">
        <v>7</v>
      </c>
      <c r="U23" s="139"/>
      <c r="V23" s="139"/>
      <c r="W23" s="139"/>
      <c r="X23" s="139"/>
      <c r="Y23" s="139"/>
      <c r="Z23" s="139"/>
    </row>
    <row r="24" customFormat="false" ht="15.75" hidden="false" customHeight="false" outlineLevel="0" collapsed="false">
      <c r="B24" s="486"/>
      <c r="C24" s="139"/>
      <c r="D24" s="139"/>
      <c r="E24" s="139"/>
      <c r="F24" s="487"/>
      <c r="G24" s="139"/>
      <c r="H24" s="139"/>
      <c r="I24" s="139"/>
      <c r="J24" s="139"/>
      <c r="K24" s="139"/>
      <c r="L24" s="139"/>
      <c r="M24" s="487"/>
      <c r="N24" s="139"/>
      <c r="O24" s="139"/>
      <c r="P24" s="139"/>
      <c r="Q24" s="139"/>
      <c r="R24" s="487"/>
      <c r="S24" s="139"/>
      <c r="T24" s="139"/>
      <c r="U24" s="139"/>
      <c r="V24" s="139"/>
      <c r="W24" s="139"/>
      <c r="X24" s="139"/>
      <c r="Y24" s="139"/>
      <c r="Z24" s="139"/>
    </row>
    <row r="25" customFormat="false" ht="15.75" hidden="false" customHeight="false" outlineLevel="0" collapsed="false">
      <c r="B25" s="486"/>
      <c r="C25" s="139"/>
      <c r="D25" s="139"/>
      <c r="E25" s="139"/>
      <c r="F25" s="487"/>
      <c r="G25" s="139"/>
      <c r="H25" s="139"/>
      <c r="I25" s="139"/>
      <c r="J25" s="139"/>
      <c r="K25" s="139"/>
      <c r="L25" s="139"/>
      <c r="M25" s="487"/>
      <c r="N25" s="139"/>
      <c r="O25" s="139"/>
      <c r="P25" s="139"/>
      <c r="Q25" s="139"/>
      <c r="R25" s="487"/>
      <c r="S25" s="139"/>
      <c r="T25" s="139"/>
      <c r="U25" s="139"/>
      <c r="V25" s="139"/>
      <c r="W25" s="139"/>
      <c r="X25" s="139"/>
      <c r="Y25" s="139"/>
      <c r="Z25" s="139"/>
    </row>
    <row r="26" customFormat="false" ht="15.75" hidden="false" customHeight="false" outlineLevel="0" collapsed="false">
      <c r="B26" s="486"/>
      <c r="C26" s="139"/>
      <c r="D26" s="139"/>
      <c r="E26" s="139"/>
      <c r="F26" s="487"/>
      <c r="G26" s="139"/>
      <c r="H26" s="139"/>
      <c r="I26" s="139"/>
      <c r="J26" s="139"/>
      <c r="K26" s="139"/>
      <c r="L26" s="139"/>
      <c r="M26" s="487"/>
      <c r="N26" s="139"/>
      <c r="O26" s="139"/>
      <c r="P26" s="139"/>
      <c r="Q26" s="139"/>
      <c r="R26" s="487"/>
      <c r="S26" s="139"/>
      <c r="T26" s="139"/>
      <c r="U26" s="139"/>
      <c r="V26" s="139"/>
      <c r="W26" s="139"/>
      <c r="X26" s="139"/>
      <c r="Y26" s="139"/>
      <c r="Z26" s="139"/>
    </row>
  </sheetData>
  <mergeCells count="69">
    <mergeCell ref="D1:J1"/>
    <mergeCell ref="K1:V1"/>
    <mergeCell ref="A3:A4"/>
    <mergeCell ref="B3:B4"/>
    <mergeCell ref="C3:C4"/>
    <mergeCell ref="K3:L3"/>
    <mergeCell ref="S3:T3"/>
    <mergeCell ref="A5:A6"/>
    <mergeCell ref="B5:B6"/>
    <mergeCell ref="D5:E5"/>
    <mergeCell ref="G5:H5"/>
    <mergeCell ref="I5:J5"/>
    <mergeCell ref="K5:L5"/>
    <mergeCell ref="N5:O5"/>
    <mergeCell ref="P5:Q5"/>
    <mergeCell ref="S5:T5"/>
    <mergeCell ref="A7:A8"/>
    <mergeCell ref="B7:B8"/>
    <mergeCell ref="I7:J7"/>
    <mergeCell ref="P7:Q7"/>
    <mergeCell ref="S7:T7"/>
    <mergeCell ref="U7:V7"/>
    <mergeCell ref="A9:A10"/>
    <mergeCell ref="B9:B10"/>
    <mergeCell ref="D9:E9"/>
    <mergeCell ref="G9:H9"/>
    <mergeCell ref="I9:J9"/>
    <mergeCell ref="S9:T9"/>
    <mergeCell ref="U9:V9"/>
    <mergeCell ref="A11:A12"/>
    <mergeCell ref="B11:B12"/>
    <mergeCell ref="D11:E11"/>
    <mergeCell ref="G11:H11"/>
    <mergeCell ref="K11:L11"/>
    <mergeCell ref="N11:O11"/>
    <mergeCell ref="P11:Q11"/>
    <mergeCell ref="S11:T11"/>
    <mergeCell ref="A13:A14"/>
    <mergeCell ref="B13:B14"/>
    <mergeCell ref="N13:O13"/>
    <mergeCell ref="P13:Q13"/>
    <mergeCell ref="A15:A16"/>
    <mergeCell ref="B15:B16"/>
    <mergeCell ref="G15:H15"/>
    <mergeCell ref="I15:J15"/>
    <mergeCell ref="N15:O15"/>
    <mergeCell ref="P15:Q15"/>
    <mergeCell ref="A17:A18"/>
    <mergeCell ref="B17:B18"/>
    <mergeCell ref="I17:J17"/>
    <mergeCell ref="U17:V17"/>
    <mergeCell ref="D19:E19"/>
    <mergeCell ref="G19:H19"/>
    <mergeCell ref="N19:O19"/>
    <mergeCell ref="P19:Q19"/>
    <mergeCell ref="I20:J20"/>
    <mergeCell ref="K20:L20"/>
    <mergeCell ref="P20:Q20"/>
    <mergeCell ref="S20:T20"/>
    <mergeCell ref="K21:L21"/>
    <mergeCell ref="N21:O21"/>
    <mergeCell ref="S21:T21"/>
    <mergeCell ref="D22:E22"/>
    <mergeCell ref="G22:H22"/>
    <mergeCell ref="I22:J22"/>
    <mergeCell ref="N22:O22"/>
    <mergeCell ref="P22:Q22"/>
    <mergeCell ref="S22:T22"/>
    <mergeCell ref="U22:V22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EAD1DC"/>
    <pageSetUpPr fitToPage="false"/>
  </sheetPr>
  <dimension ref="A1:J8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B5" activeCellId="0" sqref="B5"/>
    </sheetView>
  </sheetViews>
  <sheetFormatPr defaultRowHeight="15.75" outlineLevelRow="0" outlineLevelCol="0"/>
  <cols>
    <col collapsed="false" customWidth="true" hidden="false" outlineLevel="0" max="1" min="1" style="0" width="15.87"/>
    <col collapsed="false" customWidth="true" hidden="false" outlineLevel="0" max="2" min="2" style="0" width="40.42"/>
    <col collapsed="false" customWidth="true" hidden="false" outlineLevel="0" max="3" min="3" style="0" width="18.71"/>
    <col collapsed="false" customWidth="true" hidden="false" outlineLevel="0" max="8" min="4" style="0" width="15.87"/>
    <col collapsed="false" customWidth="true" hidden="false" outlineLevel="0" max="9" min="9" style="0" width="18.58"/>
    <col collapsed="false" customWidth="true" hidden="false" outlineLevel="0" max="10" min="10" style="0" width="8.43"/>
    <col collapsed="false" customWidth="true" hidden="false" outlineLevel="0" max="1025" min="11" style="0" width="14.43"/>
  </cols>
  <sheetData>
    <row r="1" customFormat="false" ht="22.5" hidden="false" customHeight="true" outlineLevel="0" collapsed="false">
      <c r="A1" s="488" t="s">
        <v>315</v>
      </c>
      <c r="B1" s="489" t="s">
        <v>6</v>
      </c>
      <c r="C1" s="489"/>
      <c r="D1" s="490" t="s">
        <v>316</v>
      </c>
      <c r="E1" s="490"/>
      <c r="F1" s="490"/>
      <c r="G1" s="490"/>
      <c r="H1" s="490"/>
      <c r="I1" s="491" t="s">
        <v>317</v>
      </c>
      <c r="J1" s="492" t="s">
        <v>318</v>
      </c>
    </row>
    <row r="2" customFormat="false" ht="22.5" hidden="false" customHeight="true" outlineLevel="0" collapsed="false">
      <c r="A2" s="488"/>
      <c r="B2" s="488"/>
      <c r="C2" s="489"/>
      <c r="D2" s="490"/>
      <c r="E2" s="490"/>
      <c r="F2" s="490"/>
      <c r="G2" s="490"/>
      <c r="H2" s="490"/>
      <c r="I2" s="491"/>
      <c r="J2" s="492"/>
    </row>
    <row r="3" customFormat="false" ht="22.5" hidden="false" customHeight="true" outlineLevel="0" collapsed="false">
      <c r="A3" s="493" t="s">
        <v>319</v>
      </c>
      <c r="B3" s="489"/>
      <c r="C3" s="489"/>
      <c r="D3" s="494" t="s">
        <v>320</v>
      </c>
      <c r="E3" s="494"/>
      <c r="F3" s="494"/>
      <c r="G3" s="494"/>
      <c r="H3" s="494"/>
      <c r="I3" s="491"/>
      <c r="J3" s="492"/>
    </row>
    <row r="4" customFormat="false" ht="18.75" hidden="false" customHeight="true" outlineLevel="0" collapsed="false">
      <c r="A4" s="495" t="n">
        <f aca="false">'ALUMNAT 4t'!F5</f>
        <v>11</v>
      </c>
      <c r="B4" s="496" t="str">
        <f aca="false">'Àgora Notes Competencials'!BW1</f>
        <v>Fem una reflexió crítica de l'esport en la societat d'ara.</v>
      </c>
      <c r="C4" s="496"/>
      <c r="D4" s="497" t="s">
        <v>191</v>
      </c>
      <c r="E4" s="497" t="s">
        <v>191</v>
      </c>
      <c r="F4" s="497" t="s">
        <v>191</v>
      </c>
      <c r="G4" s="497" t="s">
        <v>191</v>
      </c>
      <c r="H4" s="498" t="s">
        <v>191</v>
      </c>
      <c r="I4" s="499" t="s">
        <v>321</v>
      </c>
      <c r="J4" s="500" t="n">
        <f aca="false">'ALUMNAT 4t'!D5</f>
        <v>7</v>
      </c>
    </row>
    <row r="5" customFormat="false" ht="18.75" hidden="false" customHeight="true" outlineLevel="0" collapsed="false">
      <c r="A5" s="495"/>
      <c r="B5" s="495"/>
      <c r="C5" s="496"/>
      <c r="D5" s="497"/>
      <c r="E5" s="497"/>
      <c r="F5" s="497"/>
      <c r="G5" s="497"/>
      <c r="H5" s="498"/>
      <c r="I5" s="499"/>
      <c r="J5" s="500"/>
    </row>
    <row r="6" customFormat="false" ht="18.75" hidden="false" customHeight="true" outlineLevel="0" collapsed="false">
      <c r="A6" s="501" t="s">
        <v>322</v>
      </c>
      <c r="B6" s="501"/>
      <c r="C6" s="502" t="str">
        <f aca="false">'Àgora Notes Competencials'!CD2</f>
        <v>Educació Física</v>
      </c>
      <c r="D6" s="503" t="s">
        <v>323</v>
      </c>
      <c r="E6" s="503"/>
      <c r="F6" s="503"/>
      <c r="G6" s="504" t="s">
        <v>324</v>
      </c>
      <c r="H6" s="504"/>
      <c r="I6" s="499"/>
      <c r="J6" s="500"/>
    </row>
    <row r="7" customFormat="false" ht="20.25" hidden="false" customHeight="true" outlineLevel="0" collapsed="false">
      <c r="A7" s="501"/>
      <c r="B7" s="501"/>
      <c r="C7" s="502"/>
      <c r="D7" s="505" t="s">
        <v>325</v>
      </c>
      <c r="E7" s="505"/>
      <c r="F7" s="506" t="s">
        <v>326</v>
      </c>
      <c r="G7" s="506"/>
      <c r="H7" s="507" t="s">
        <v>327</v>
      </c>
      <c r="I7" s="499"/>
      <c r="J7" s="500"/>
    </row>
    <row r="8" customFormat="false" ht="22.5" hidden="false" customHeight="true" outlineLevel="0" collapsed="false">
      <c r="A8" s="508" t="s">
        <v>328</v>
      </c>
      <c r="B8" s="509" t="s">
        <v>329</v>
      </c>
      <c r="C8" s="509"/>
      <c r="D8" s="510"/>
      <c r="E8" s="510"/>
      <c r="F8" s="510"/>
      <c r="G8" s="510"/>
      <c r="H8" s="510"/>
      <c r="I8" s="511" t="s">
        <v>196</v>
      </c>
      <c r="J8" s="500"/>
    </row>
    <row r="9" customFormat="false" ht="18.75" hidden="false" customHeight="true" outlineLevel="0" collapsed="false">
      <c r="A9" s="508" t="s">
        <v>330</v>
      </c>
      <c r="B9" s="509" t="s">
        <v>331</v>
      </c>
      <c r="C9" s="509"/>
      <c r="D9" s="512"/>
      <c r="E9" s="512"/>
      <c r="F9" s="512"/>
      <c r="G9" s="512"/>
      <c r="H9" s="512"/>
      <c r="I9" s="511"/>
      <c r="J9" s="500"/>
    </row>
    <row r="10" customFormat="false" ht="18.75" hidden="false" customHeight="true" outlineLevel="0" collapsed="false">
      <c r="A10" s="508" t="s">
        <v>332</v>
      </c>
      <c r="B10" s="509" t="s">
        <v>333</v>
      </c>
      <c r="C10" s="509"/>
      <c r="D10" s="512"/>
      <c r="E10" s="512"/>
      <c r="F10" s="512"/>
      <c r="G10" s="512"/>
      <c r="H10" s="512"/>
      <c r="I10" s="513" t="s">
        <v>216</v>
      </c>
      <c r="J10" s="500"/>
    </row>
    <row r="11" customFormat="false" ht="18.75" hidden="false" customHeight="true" outlineLevel="0" collapsed="false">
      <c r="A11" s="508" t="s">
        <v>334</v>
      </c>
      <c r="B11" s="509" t="s">
        <v>335</v>
      </c>
      <c r="C11" s="509"/>
      <c r="D11" s="512"/>
      <c r="E11" s="512"/>
      <c r="F11" s="512"/>
      <c r="G11" s="512"/>
      <c r="H11" s="512"/>
      <c r="I11" s="513"/>
      <c r="J11" s="500"/>
    </row>
    <row r="12" customFormat="false" ht="18.75" hidden="false" customHeight="true" outlineLevel="0" collapsed="false">
      <c r="A12" s="508" t="s">
        <v>336</v>
      </c>
      <c r="B12" s="509" t="s">
        <v>337</v>
      </c>
      <c r="C12" s="509"/>
      <c r="D12" s="514"/>
      <c r="E12" s="514"/>
      <c r="F12" s="515"/>
      <c r="G12" s="515"/>
      <c r="H12" s="516" t="e">
        <f aca="false">((D12*10/I8)+(F12*10/I12))/2</f>
        <v>#VALUE!</v>
      </c>
      <c r="I12" s="517" t="s">
        <v>196</v>
      </c>
      <c r="J12" s="500"/>
    </row>
    <row r="13" customFormat="false" ht="27.75" hidden="false" customHeight="true" outlineLevel="0" collapsed="false">
      <c r="A13" s="518"/>
      <c r="B13" s="519"/>
      <c r="C13" s="519"/>
      <c r="D13" s="519"/>
      <c r="E13" s="519"/>
      <c r="F13" s="520" t="s">
        <v>338</v>
      </c>
      <c r="G13" s="520"/>
      <c r="H13" s="521" t="e">
        <f aca="false">AVERAGE(D8:H11,H12)</f>
        <v>#VALUE!</v>
      </c>
      <c r="I13" s="522" t="s">
        <v>339</v>
      </c>
      <c r="J13" s="500"/>
    </row>
    <row r="14" customFormat="false" ht="15" hidden="false" customHeight="true" outlineLevel="0" collapsed="false">
      <c r="A14" s="523"/>
      <c r="B14" s="523"/>
      <c r="C14" s="523"/>
      <c r="D14" s="523"/>
      <c r="E14" s="523"/>
      <c r="F14" s="523"/>
      <c r="G14" s="523"/>
      <c r="H14" s="523"/>
      <c r="I14" s="523"/>
      <c r="J14" s="524"/>
    </row>
    <row r="15" customFormat="false" ht="18.75" hidden="false" customHeight="true" outlineLevel="0" collapsed="false">
      <c r="A15" s="495" t="n">
        <f aca="false">'ALUMNAT 4t'!F9</f>
        <v>7</v>
      </c>
      <c r="B15" s="496" t="str">
        <f aca="false">'Àgora Notes Competencials'!CI1</f>
        <v>Les matemàtiques, una invenció o un descobriment?</v>
      </c>
      <c r="C15" s="496"/>
      <c r="D15" s="497" t="str">
        <f aca="false">'Àgora Notes Competencials'!CI3</f>
        <v>Arnau, Guillem</v>
      </c>
      <c r="E15" s="497" t="str">
        <f aca="false">'Àgora Notes Competencials'!CJ3</f>
        <v>Fontanillas, Nerea</v>
      </c>
      <c r="F15" s="497" t="str">
        <f aca="false">'Àgora Notes Competencials'!CK3</f>
        <v>Linares, Axel</v>
      </c>
      <c r="G15" s="497" t="str">
        <f aca="false">'Àgora Notes Competencials'!CL3</f>
        <v>Noguera, Bruno</v>
      </c>
      <c r="H15" s="497" t="n">
        <f aca="false">'Àgora Notes Competencials'!CM3</f>
        <v>0</v>
      </c>
      <c r="I15" s="499" t="s">
        <v>321</v>
      </c>
      <c r="J15" s="500" t="n">
        <f aca="false">'ALUMNAT 4t'!D9</f>
        <v>16</v>
      </c>
    </row>
    <row r="16" customFormat="false" ht="18.75" hidden="false" customHeight="true" outlineLevel="0" collapsed="false">
      <c r="A16" s="495"/>
      <c r="B16" s="495"/>
      <c r="C16" s="496"/>
      <c r="D16" s="497"/>
      <c r="E16" s="497"/>
      <c r="F16" s="497"/>
      <c r="G16" s="497"/>
      <c r="H16" s="497"/>
      <c r="I16" s="499"/>
      <c r="J16" s="500"/>
    </row>
    <row r="17" customFormat="false" ht="18.75" hidden="false" customHeight="true" outlineLevel="0" collapsed="false">
      <c r="A17" s="501" t="s">
        <v>322</v>
      </c>
      <c r="B17" s="501"/>
      <c r="C17" s="502" t="str">
        <f aca="false">'Àgora Notes Competencials'!CP2</f>
        <v>Matemàtiques</v>
      </c>
      <c r="D17" s="503" t="s">
        <v>323</v>
      </c>
      <c r="E17" s="503"/>
      <c r="F17" s="503"/>
      <c r="G17" s="504" t="s">
        <v>324</v>
      </c>
      <c r="H17" s="504"/>
      <c r="I17" s="499"/>
      <c r="J17" s="500"/>
    </row>
    <row r="18" customFormat="false" ht="20.25" hidden="false" customHeight="true" outlineLevel="0" collapsed="false">
      <c r="A18" s="501"/>
      <c r="B18" s="501"/>
      <c r="C18" s="502"/>
      <c r="D18" s="505" t="s">
        <v>325</v>
      </c>
      <c r="E18" s="505"/>
      <c r="F18" s="506" t="s">
        <v>326</v>
      </c>
      <c r="G18" s="506"/>
      <c r="H18" s="507" t="str">
        <f aca="false">H7</f>
        <v>Mitja periodicitat i constància</v>
      </c>
      <c r="I18" s="499"/>
      <c r="J18" s="500"/>
    </row>
    <row r="19" customFormat="false" ht="22.5" hidden="false" customHeight="true" outlineLevel="0" collapsed="false">
      <c r="A19" s="508" t="s">
        <v>328</v>
      </c>
      <c r="B19" s="509" t="s">
        <v>329</v>
      </c>
      <c r="C19" s="509"/>
      <c r="D19" s="510"/>
      <c r="E19" s="510"/>
      <c r="F19" s="510"/>
      <c r="G19" s="510"/>
      <c r="H19" s="510"/>
      <c r="I19" s="511" t="str">
        <f aca="false">I8</f>
        <v>x</v>
      </c>
      <c r="J19" s="500"/>
    </row>
    <row r="20" customFormat="false" ht="18.75" hidden="false" customHeight="true" outlineLevel="0" collapsed="false">
      <c r="A20" s="508" t="s">
        <v>330</v>
      </c>
      <c r="B20" s="509" t="s">
        <v>331</v>
      </c>
      <c r="C20" s="509"/>
      <c r="D20" s="512"/>
      <c r="E20" s="512"/>
      <c r="F20" s="512"/>
      <c r="G20" s="512"/>
      <c r="H20" s="512"/>
      <c r="I20" s="511"/>
      <c r="J20" s="500"/>
    </row>
    <row r="21" customFormat="false" ht="18.75" hidden="false" customHeight="true" outlineLevel="0" collapsed="false">
      <c r="A21" s="508" t="s">
        <v>332</v>
      </c>
      <c r="B21" s="509" t="s">
        <v>333</v>
      </c>
      <c r="C21" s="509"/>
      <c r="D21" s="512"/>
      <c r="E21" s="512"/>
      <c r="F21" s="512"/>
      <c r="G21" s="512"/>
      <c r="H21" s="512"/>
      <c r="I21" s="513" t="s">
        <v>216</v>
      </c>
      <c r="J21" s="500"/>
    </row>
    <row r="22" customFormat="false" ht="18.75" hidden="false" customHeight="true" outlineLevel="0" collapsed="false">
      <c r="A22" s="508" t="s">
        <v>334</v>
      </c>
      <c r="B22" s="509" t="s">
        <v>335</v>
      </c>
      <c r="C22" s="509"/>
      <c r="D22" s="512"/>
      <c r="E22" s="512"/>
      <c r="F22" s="512"/>
      <c r="G22" s="512"/>
      <c r="H22" s="512"/>
      <c r="I22" s="513"/>
      <c r="J22" s="500"/>
    </row>
    <row r="23" customFormat="false" ht="18.75" hidden="false" customHeight="true" outlineLevel="0" collapsed="false">
      <c r="A23" s="508" t="s">
        <v>336</v>
      </c>
      <c r="B23" s="509" t="s">
        <v>337</v>
      </c>
      <c r="C23" s="509"/>
      <c r="D23" s="514"/>
      <c r="E23" s="514"/>
      <c r="F23" s="515"/>
      <c r="G23" s="515"/>
      <c r="H23" s="516" t="e">
        <f aca="false">((D23*10/I19)+(F23*10/I23))/2</f>
        <v>#VALUE!</v>
      </c>
      <c r="I23" s="517" t="str">
        <f aca="false">I12</f>
        <v>x</v>
      </c>
      <c r="J23" s="500"/>
    </row>
    <row r="24" customFormat="false" ht="27.75" hidden="false" customHeight="true" outlineLevel="0" collapsed="false">
      <c r="A24" s="518"/>
      <c r="B24" s="519"/>
      <c r="C24" s="519"/>
      <c r="D24" s="519"/>
      <c r="E24" s="519"/>
      <c r="F24" s="520" t="s">
        <v>338</v>
      </c>
      <c r="G24" s="520"/>
      <c r="H24" s="521" t="e">
        <f aca="false">AVERAGE(D19:H22,H23)</f>
        <v>#VALUE!</v>
      </c>
      <c r="I24" s="522" t="s">
        <v>340</v>
      </c>
      <c r="J24" s="500"/>
    </row>
    <row r="25" customFormat="false" ht="15" hidden="false" customHeight="true" outlineLevel="0" collapsed="false">
      <c r="A25" s="523"/>
      <c r="B25" s="523"/>
      <c r="C25" s="523"/>
      <c r="D25" s="523"/>
      <c r="E25" s="523"/>
      <c r="F25" s="523"/>
      <c r="G25" s="523"/>
      <c r="H25" s="523"/>
      <c r="I25" s="523"/>
      <c r="J25" s="524"/>
    </row>
    <row r="26" customFormat="false" ht="18.75" hidden="false" customHeight="true" outlineLevel="0" collapsed="false">
      <c r="A26" s="495" t="n">
        <f aca="false">'ALUMNAT 4t'!F13</f>
        <v>6</v>
      </c>
      <c r="B26" s="496" t="str">
        <f aca="false">'Àgora Notes Competencials'!CI1</f>
        <v>Les matemàtiques, una invenció o un descobriment?</v>
      </c>
      <c r="C26" s="496"/>
      <c r="D26" s="497" t="str">
        <f aca="false">'Àgora Notes Competencials'!CO3</f>
        <v>Díaz-Avilé, Ella</v>
      </c>
      <c r="E26" s="497" t="str">
        <f aca="false">'Àgora Notes Competencials'!CP3</f>
        <v>Marquez, Guisla</v>
      </c>
      <c r="F26" s="497" t="str">
        <f aca="false">'Àgora Notes Competencials'!CQ3</f>
        <v>Mclean, Nahia Yi</v>
      </c>
      <c r="G26" s="497" t="str">
        <f aca="false">'Àgora Notes Competencials'!CR3</f>
        <v>Valls, Ariadna</v>
      </c>
      <c r="H26" s="497" t="n">
        <f aca="false">'Àgora Notes Competencials'!CS3</f>
        <v>0</v>
      </c>
      <c r="I26" s="499" t="s">
        <v>321</v>
      </c>
      <c r="J26" s="500" t="n">
        <f aca="false">'ALUMNAT 4t'!D13</f>
        <v>24</v>
      </c>
    </row>
    <row r="27" customFormat="false" ht="18.75" hidden="false" customHeight="true" outlineLevel="0" collapsed="false">
      <c r="A27" s="495"/>
      <c r="B27" s="495"/>
      <c r="C27" s="496"/>
      <c r="D27" s="497"/>
      <c r="E27" s="497"/>
      <c r="F27" s="497"/>
      <c r="G27" s="497"/>
      <c r="H27" s="497"/>
      <c r="I27" s="499"/>
      <c r="J27" s="500"/>
    </row>
    <row r="28" customFormat="false" ht="18.75" hidden="false" customHeight="true" outlineLevel="0" collapsed="false">
      <c r="A28" s="501" t="s">
        <v>322</v>
      </c>
      <c r="B28" s="501"/>
      <c r="C28" s="502" t="str">
        <f aca="false">'Àgora Notes Competencials'!CP2</f>
        <v>Matemàtiques</v>
      </c>
      <c r="D28" s="503" t="s">
        <v>323</v>
      </c>
      <c r="E28" s="503"/>
      <c r="F28" s="503"/>
      <c r="G28" s="504" t="s">
        <v>324</v>
      </c>
      <c r="H28" s="504"/>
      <c r="I28" s="499"/>
      <c r="J28" s="500"/>
    </row>
    <row r="29" customFormat="false" ht="20.25" hidden="false" customHeight="true" outlineLevel="0" collapsed="false">
      <c r="A29" s="501"/>
      <c r="B29" s="501"/>
      <c r="C29" s="502"/>
      <c r="D29" s="505" t="s">
        <v>325</v>
      </c>
      <c r="E29" s="505"/>
      <c r="F29" s="506" t="s">
        <v>326</v>
      </c>
      <c r="G29" s="506"/>
      <c r="H29" s="507" t="str">
        <f aca="false">H7</f>
        <v>Mitja periodicitat i constància</v>
      </c>
      <c r="I29" s="499"/>
      <c r="J29" s="500"/>
    </row>
    <row r="30" customFormat="false" ht="22.5" hidden="false" customHeight="true" outlineLevel="0" collapsed="false">
      <c r="A30" s="508" t="s">
        <v>328</v>
      </c>
      <c r="B30" s="509" t="s">
        <v>329</v>
      </c>
      <c r="C30" s="509"/>
      <c r="D30" s="510"/>
      <c r="E30" s="510"/>
      <c r="F30" s="510"/>
      <c r="G30" s="510"/>
      <c r="H30" s="510"/>
      <c r="I30" s="511" t="str">
        <f aca="false">I8</f>
        <v>x</v>
      </c>
      <c r="J30" s="500"/>
    </row>
    <row r="31" customFormat="false" ht="18.75" hidden="false" customHeight="true" outlineLevel="0" collapsed="false">
      <c r="A31" s="508" t="s">
        <v>330</v>
      </c>
      <c r="B31" s="509" t="s">
        <v>331</v>
      </c>
      <c r="C31" s="509"/>
      <c r="D31" s="512"/>
      <c r="E31" s="512"/>
      <c r="F31" s="512"/>
      <c r="G31" s="512"/>
      <c r="H31" s="512"/>
      <c r="I31" s="511"/>
      <c r="J31" s="500"/>
    </row>
    <row r="32" customFormat="false" ht="18.75" hidden="false" customHeight="true" outlineLevel="0" collapsed="false">
      <c r="A32" s="508" t="s">
        <v>332</v>
      </c>
      <c r="B32" s="509" t="s">
        <v>333</v>
      </c>
      <c r="C32" s="509"/>
      <c r="D32" s="512"/>
      <c r="E32" s="512"/>
      <c r="F32" s="512"/>
      <c r="G32" s="512"/>
      <c r="H32" s="512"/>
      <c r="I32" s="513" t="s">
        <v>216</v>
      </c>
      <c r="J32" s="500"/>
    </row>
    <row r="33" customFormat="false" ht="18.75" hidden="false" customHeight="true" outlineLevel="0" collapsed="false">
      <c r="A33" s="508" t="s">
        <v>334</v>
      </c>
      <c r="B33" s="509" t="s">
        <v>335</v>
      </c>
      <c r="C33" s="509"/>
      <c r="D33" s="512"/>
      <c r="E33" s="512"/>
      <c r="F33" s="512"/>
      <c r="G33" s="512"/>
      <c r="H33" s="512"/>
      <c r="I33" s="513"/>
      <c r="J33" s="500"/>
    </row>
    <row r="34" customFormat="false" ht="18.75" hidden="false" customHeight="true" outlineLevel="0" collapsed="false">
      <c r="A34" s="508" t="s">
        <v>336</v>
      </c>
      <c r="B34" s="509" t="s">
        <v>337</v>
      </c>
      <c r="C34" s="509"/>
      <c r="D34" s="514"/>
      <c r="E34" s="514"/>
      <c r="F34" s="515"/>
      <c r="G34" s="515"/>
      <c r="H34" s="516" t="e">
        <f aca="false">((D34*10/I30)+(F34*10/I34))/2</f>
        <v>#VALUE!</v>
      </c>
      <c r="I34" s="517" t="str">
        <f aca="false">I12</f>
        <v>x</v>
      </c>
      <c r="J34" s="500"/>
    </row>
    <row r="35" customFormat="false" ht="27.75" hidden="false" customHeight="true" outlineLevel="0" collapsed="false">
      <c r="A35" s="518"/>
      <c r="B35" s="519"/>
      <c r="C35" s="519"/>
      <c r="D35" s="519"/>
      <c r="E35" s="519"/>
      <c r="F35" s="520" t="s">
        <v>338</v>
      </c>
      <c r="G35" s="520"/>
      <c r="H35" s="521" t="e">
        <f aca="false">AVERAGE(D30:H33,H34)</f>
        <v>#VALUE!</v>
      </c>
      <c r="I35" s="522" t="s">
        <v>340</v>
      </c>
      <c r="J35" s="500"/>
    </row>
    <row r="36" customFormat="false" ht="15" hidden="false" customHeight="true" outlineLevel="0" collapsed="false">
      <c r="A36" s="523"/>
      <c r="B36" s="523"/>
      <c r="C36" s="523"/>
      <c r="D36" s="523"/>
      <c r="E36" s="523"/>
      <c r="F36" s="523"/>
      <c r="G36" s="523"/>
      <c r="H36" s="523"/>
      <c r="I36" s="523"/>
      <c r="J36" s="524"/>
    </row>
    <row r="37" customFormat="false" ht="24" hidden="false" customHeight="true" outlineLevel="0" collapsed="false">
      <c r="A37" s="495" t="n">
        <f aca="false">'ALUMNAT 4t'!F17</f>
        <v>6</v>
      </c>
      <c r="B37" s="496" t="str">
        <f aca="false">'Àgora Notes Competencials'!CU1</f>
        <v>La robòtica substituirà a les persones?</v>
      </c>
      <c r="C37" s="496"/>
      <c r="D37" s="497" t="s">
        <v>191</v>
      </c>
      <c r="E37" s="497" t="s">
        <v>191</v>
      </c>
      <c r="F37" s="497" t="s">
        <v>191</v>
      </c>
      <c r="G37" s="497" t="s">
        <v>191</v>
      </c>
      <c r="H37" s="498" t="s">
        <v>191</v>
      </c>
      <c r="I37" s="499" t="s">
        <v>321</v>
      </c>
      <c r="J37" s="500" t="n">
        <f aca="false">'ALUMNAT 4t'!D17</f>
        <v>24</v>
      </c>
    </row>
    <row r="38" customFormat="false" ht="25.5" hidden="false" customHeight="true" outlineLevel="0" collapsed="false">
      <c r="A38" s="495"/>
      <c r="B38" s="495"/>
      <c r="C38" s="496"/>
      <c r="D38" s="497"/>
      <c r="E38" s="497"/>
      <c r="F38" s="497"/>
      <c r="G38" s="497"/>
      <c r="H38" s="498"/>
      <c r="I38" s="499"/>
      <c r="J38" s="500"/>
    </row>
    <row r="39" customFormat="false" ht="18.75" hidden="false" customHeight="true" outlineLevel="0" collapsed="false">
      <c r="A39" s="501" t="s">
        <v>322</v>
      </c>
      <c r="B39" s="501"/>
      <c r="C39" s="502" t="str">
        <f aca="false">'Àgora Notes Competencials'!DB2</f>
        <v>Tecnologia</v>
      </c>
      <c r="D39" s="503" t="s">
        <v>323</v>
      </c>
      <c r="E39" s="503"/>
      <c r="F39" s="503"/>
      <c r="G39" s="504" t="s">
        <v>324</v>
      </c>
      <c r="H39" s="504"/>
      <c r="I39" s="499"/>
      <c r="J39" s="500"/>
    </row>
    <row r="40" customFormat="false" ht="20.25" hidden="false" customHeight="true" outlineLevel="0" collapsed="false">
      <c r="A40" s="501"/>
      <c r="B40" s="501"/>
      <c r="C40" s="502"/>
      <c r="D40" s="505" t="s">
        <v>325</v>
      </c>
      <c r="E40" s="505"/>
      <c r="F40" s="506" t="s">
        <v>326</v>
      </c>
      <c r="G40" s="506"/>
      <c r="H40" s="507" t="str">
        <f aca="false">H7</f>
        <v>Mitja periodicitat i constància</v>
      </c>
      <c r="I40" s="499"/>
      <c r="J40" s="500"/>
    </row>
    <row r="41" customFormat="false" ht="22.5" hidden="false" customHeight="true" outlineLevel="0" collapsed="false">
      <c r="A41" s="508" t="s">
        <v>328</v>
      </c>
      <c r="B41" s="509" t="s">
        <v>329</v>
      </c>
      <c r="C41" s="509"/>
      <c r="D41" s="510"/>
      <c r="E41" s="510"/>
      <c r="F41" s="510"/>
      <c r="G41" s="510"/>
      <c r="H41" s="510"/>
      <c r="I41" s="511" t="str">
        <f aca="false">I8</f>
        <v>x</v>
      </c>
      <c r="J41" s="500"/>
    </row>
    <row r="42" customFormat="false" ht="18.75" hidden="false" customHeight="true" outlineLevel="0" collapsed="false">
      <c r="A42" s="508" t="s">
        <v>330</v>
      </c>
      <c r="B42" s="509" t="s">
        <v>331</v>
      </c>
      <c r="C42" s="509"/>
      <c r="D42" s="512"/>
      <c r="E42" s="512"/>
      <c r="F42" s="512"/>
      <c r="G42" s="512"/>
      <c r="H42" s="512"/>
      <c r="I42" s="511"/>
      <c r="J42" s="500"/>
    </row>
    <row r="43" customFormat="false" ht="18.75" hidden="false" customHeight="true" outlineLevel="0" collapsed="false">
      <c r="A43" s="508" t="s">
        <v>332</v>
      </c>
      <c r="B43" s="509" t="s">
        <v>333</v>
      </c>
      <c r="C43" s="509"/>
      <c r="D43" s="512"/>
      <c r="E43" s="512"/>
      <c r="F43" s="512"/>
      <c r="G43" s="512"/>
      <c r="H43" s="512"/>
      <c r="I43" s="513" t="s">
        <v>216</v>
      </c>
      <c r="J43" s="500"/>
    </row>
    <row r="44" customFormat="false" ht="18.75" hidden="false" customHeight="true" outlineLevel="0" collapsed="false">
      <c r="A44" s="508" t="s">
        <v>334</v>
      </c>
      <c r="B44" s="509" t="s">
        <v>335</v>
      </c>
      <c r="C44" s="509"/>
      <c r="D44" s="512"/>
      <c r="E44" s="512"/>
      <c r="F44" s="512"/>
      <c r="G44" s="512"/>
      <c r="H44" s="512"/>
      <c r="I44" s="513"/>
      <c r="J44" s="500"/>
    </row>
    <row r="45" customFormat="false" ht="18.75" hidden="false" customHeight="true" outlineLevel="0" collapsed="false">
      <c r="A45" s="508" t="s">
        <v>336</v>
      </c>
      <c r="B45" s="509" t="s">
        <v>337</v>
      </c>
      <c r="C45" s="509"/>
      <c r="D45" s="514"/>
      <c r="E45" s="514"/>
      <c r="F45" s="515"/>
      <c r="G45" s="515"/>
      <c r="H45" s="516" t="e">
        <f aca="false">((D45*10/I41)+(F45*10/I45))/2</f>
        <v>#VALUE!</v>
      </c>
      <c r="I45" s="517" t="str">
        <f aca="false">I12</f>
        <v>x</v>
      </c>
      <c r="J45" s="500"/>
    </row>
    <row r="46" customFormat="false" ht="27.75" hidden="false" customHeight="true" outlineLevel="0" collapsed="false">
      <c r="A46" s="518"/>
      <c r="B46" s="519"/>
      <c r="C46" s="519"/>
      <c r="D46" s="519"/>
      <c r="E46" s="519"/>
      <c r="F46" s="520" t="s">
        <v>338</v>
      </c>
      <c r="G46" s="520"/>
      <c r="H46" s="521" t="e">
        <f aca="false">AVERAGE(D41:H44,H45)</f>
        <v>#VALUE!</v>
      </c>
      <c r="I46" s="522" t="s">
        <v>340</v>
      </c>
      <c r="J46" s="500"/>
    </row>
    <row r="47" customFormat="false" ht="15" hidden="false" customHeight="true" outlineLevel="0" collapsed="false">
      <c r="A47" s="523"/>
      <c r="B47" s="523"/>
      <c r="C47" s="523"/>
      <c r="D47" s="523"/>
      <c r="E47" s="523"/>
      <c r="F47" s="523"/>
      <c r="G47" s="523"/>
      <c r="H47" s="523"/>
      <c r="I47" s="523"/>
      <c r="J47" s="524"/>
    </row>
    <row r="48" customFormat="false" ht="26.25" hidden="false" customHeight="true" outlineLevel="0" collapsed="false">
      <c r="A48" s="495" t="n">
        <f aca="false">'ALUMNAT 4t'!F21</f>
        <v>11</v>
      </c>
      <c r="B48" s="496" t="str">
        <f aca="false">'Àgora Notes Competencials'!DS1</f>
        <v>Parabens</v>
      </c>
      <c r="C48" s="496"/>
      <c r="D48" s="497" t="s">
        <v>191</v>
      </c>
      <c r="E48" s="497" t="s">
        <v>191</v>
      </c>
      <c r="F48" s="497" t="s">
        <v>191</v>
      </c>
      <c r="G48" s="497" t="s">
        <v>191</v>
      </c>
      <c r="H48" s="498" t="s">
        <v>191</v>
      </c>
      <c r="I48" s="499" t="s">
        <v>321</v>
      </c>
      <c r="J48" s="500" t="n">
        <f aca="false">'ALUMNAT 4t'!D21</f>
        <v>7</v>
      </c>
    </row>
    <row r="49" customFormat="false" ht="26.25" hidden="false" customHeight="true" outlineLevel="0" collapsed="false">
      <c r="A49" s="495"/>
      <c r="B49" s="495"/>
      <c r="C49" s="496"/>
      <c r="D49" s="497"/>
      <c r="E49" s="497"/>
      <c r="F49" s="497"/>
      <c r="G49" s="497"/>
      <c r="H49" s="498"/>
      <c r="I49" s="499"/>
      <c r="J49" s="500"/>
    </row>
    <row r="50" customFormat="false" ht="18.75" hidden="false" customHeight="true" outlineLevel="0" collapsed="false">
      <c r="A50" s="501" t="s">
        <v>322</v>
      </c>
      <c r="B50" s="501"/>
      <c r="C50" s="502" t="str">
        <f aca="false">'Àgora Notes Competencials'!DZ2</f>
        <v>Física i Química</v>
      </c>
      <c r="D50" s="503" t="s">
        <v>323</v>
      </c>
      <c r="E50" s="503"/>
      <c r="F50" s="503"/>
      <c r="G50" s="504" t="s">
        <v>324</v>
      </c>
      <c r="H50" s="504"/>
      <c r="I50" s="499"/>
      <c r="J50" s="500"/>
    </row>
    <row r="51" customFormat="false" ht="20.25" hidden="false" customHeight="true" outlineLevel="0" collapsed="false">
      <c r="A51" s="501"/>
      <c r="B51" s="501"/>
      <c r="C51" s="502"/>
      <c r="D51" s="505" t="s">
        <v>325</v>
      </c>
      <c r="E51" s="505"/>
      <c r="F51" s="506" t="s">
        <v>326</v>
      </c>
      <c r="G51" s="506"/>
      <c r="H51" s="507" t="str">
        <f aca="false">H7</f>
        <v>Mitja periodicitat i constància</v>
      </c>
      <c r="I51" s="499"/>
      <c r="J51" s="500"/>
    </row>
    <row r="52" customFormat="false" ht="22.5" hidden="false" customHeight="true" outlineLevel="0" collapsed="false">
      <c r="A52" s="508" t="s">
        <v>328</v>
      </c>
      <c r="B52" s="509" t="s">
        <v>329</v>
      </c>
      <c r="C52" s="509"/>
      <c r="D52" s="510"/>
      <c r="E52" s="510"/>
      <c r="F52" s="510"/>
      <c r="G52" s="510"/>
      <c r="H52" s="510"/>
      <c r="I52" s="511" t="str">
        <f aca="false">I8</f>
        <v>x</v>
      </c>
      <c r="J52" s="500"/>
    </row>
    <row r="53" customFormat="false" ht="18.75" hidden="false" customHeight="true" outlineLevel="0" collapsed="false">
      <c r="A53" s="508" t="s">
        <v>330</v>
      </c>
      <c r="B53" s="509" t="s">
        <v>331</v>
      </c>
      <c r="C53" s="509"/>
      <c r="D53" s="512"/>
      <c r="E53" s="512"/>
      <c r="F53" s="512"/>
      <c r="G53" s="512"/>
      <c r="H53" s="512"/>
      <c r="I53" s="511"/>
      <c r="J53" s="500"/>
    </row>
    <row r="54" customFormat="false" ht="18.75" hidden="false" customHeight="true" outlineLevel="0" collapsed="false">
      <c r="A54" s="508" t="s">
        <v>332</v>
      </c>
      <c r="B54" s="509" t="s">
        <v>333</v>
      </c>
      <c r="C54" s="509"/>
      <c r="D54" s="512"/>
      <c r="E54" s="512"/>
      <c r="F54" s="512"/>
      <c r="G54" s="512"/>
      <c r="H54" s="512"/>
      <c r="I54" s="513" t="s">
        <v>216</v>
      </c>
      <c r="J54" s="500"/>
    </row>
    <row r="55" customFormat="false" ht="18.75" hidden="false" customHeight="true" outlineLevel="0" collapsed="false">
      <c r="A55" s="508" t="s">
        <v>334</v>
      </c>
      <c r="B55" s="509" t="s">
        <v>335</v>
      </c>
      <c r="C55" s="509"/>
      <c r="D55" s="512"/>
      <c r="E55" s="512"/>
      <c r="F55" s="512"/>
      <c r="G55" s="512"/>
      <c r="H55" s="512"/>
      <c r="I55" s="513"/>
      <c r="J55" s="500"/>
    </row>
    <row r="56" customFormat="false" ht="18.75" hidden="false" customHeight="true" outlineLevel="0" collapsed="false">
      <c r="A56" s="508" t="s">
        <v>336</v>
      </c>
      <c r="B56" s="509" t="s">
        <v>337</v>
      </c>
      <c r="C56" s="509"/>
      <c r="D56" s="514"/>
      <c r="E56" s="514"/>
      <c r="F56" s="515"/>
      <c r="G56" s="515"/>
      <c r="H56" s="516" t="e">
        <f aca="false">((D56*10/I52)+(F56*10/I56))/2</f>
        <v>#VALUE!</v>
      </c>
      <c r="I56" s="517" t="str">
        <f aca="false">I12</f>
        <v>x</v>
      </c>
      <c r="J56" s="500"/>
    </row>
    <row r="57" customFormat="false" ht="27.75" hidden="false" customHeight="true" outlineLevel="0" collapsed="false">
      <c r="A57" s="518"/>
      <c r="B57" s="519"/>
      <c r="C57" s="519"/>
      <c r="D57" s="519"/>
      <c r="E57" s="519"/>
      <c r="F57" s="520" t="s">
        <v>338</v>
      </c>
      <c r="G57" s="520"/>
      <c r="H57" s="521" t="e">
        <f aca="false">AVERAGE(D52:H55,H56)</f>
        <v>#VALUE!</v>
      </c>
      <c r="I57" s="522" t="s">
        <v>340</v>
      </c>
      <c r="J57" s="500"/>
    </row>
    <row r="58" customFormat="false" ht="15" hidden="false" customHeight="true" outlineLevel="0" collapsed="false">
      <c r="A58" s="523"/>
      <c r="B58" s="523"/>
      <c r="C58" s="523"/>
      <c r="D58" s="523"/>
      <c r="E58" s="523"/>
      <c r="F58" s="523"/>
      <c r="G58" s="523"/>
      <c r="H58" s="523"/>
      <c r="I58" s="523"/>
      <c r="J58" s="524"/>
    </row>
    <row r="59" customFormat="false" ht="18.75" hidden="false" customHeight="true" outlineLevel="0" collapsed="false">
      <c r="A59" s="495" t="n">
        <f aca="false">'ALUMNAT 4t'!F25</f>
        <v>9</v>
      </c>
      <c r="B59" s="496" t="str">
        <f aca="false">'Àgora Notes Competencials'!DG1</f>
        <v>Les xarxes socials són bones o dolentes?</v>
      </c>
      <c r="C59" s="496"/>
      <c r="D59" s="497" t="s">
        <v>191</v>
      </c>
      <c r="E59" s="497" t="s">
        <v>191</v>
      </c>
      <c r="F59" s="497" t="s">
        <v>191</v>
      </c>
      <c r="G59" s="497" t="s">
        <v>191</v>
      </c>
      <c r="H59" s="498" t="s">
        <v>191</v>
      </c>
      <c r="I59" s="499" t="s">
        <v>321</v>
      </c>
      <c r="J59" s="500" t="n">
        <f aca="false">'ALUMNAT 4t'!D25</f>
        <v>12</v>
      </c>
    </row>
    <row r="60" customFormat="false" ht="25.5" hidden="false" customHeight="true" outlineLevel="0" collapsed="false">
      <c r="A60" s="495"/>
      <c r="B60" s="495"/>
      <c r="C60" s="496"/>
      <c r="D60" s="497"/>
      <c r="E60" s="497"/>
      <c r="F60" s="497"/>
      <c r="G60" s="497"/>
      <c r="H60" s="498"/>
      <c r="I60" s="499"/>
      <c r="J60" s="500"/>
    </row>
    <row r="61" customFormat="false" ht="18.75" hidden="false" customHeight="true" outlineLevel="0" collapsed="false">
      <c r="A61" s="501" t="s">
        <v>322</v>
      </c>
      <c r="B61" s="501"/>
      <c r="C61" s="502" t="str">
        <f aca="false">'Àgora Notes Competencials'!DN2</f>
        <v>Informàtica</v>
      </c>
      <c r="D61" s="503" t="s">
        <v>323</v>
      </c>
      <c r="E61" s="503"/>
      <c r="F61" s="503"/>
      <c r="G61" s="504" t="s">
        <v>324</v>
      </c>
      <c r="H61" s="504"/>
      <c r="I61" s="499"/>
      <c r="J61" s="500"/>
    </row>
    <row r="62" customFormat="false" ht="20.25" hidden="false" customHeight="true" outlineLevel="0" collapsed="false">
      <c r="A62" s="501"/>
      <c r="B62" s="501"/>
      <c r="C62" s="502"/>
      <c r="D62" s="505" t="s">
        <v>325</v>
      </c>
      <c r="E62" s="505"/>
      <c r="F62" s="506" t="s">
        <v>326</v>
      </c>
      <c r="G62" s="506"/>
      <c r="H62" s="507" t="str">
        <f aca="false">H7</f>
        <v>Mitja periodicitat i constància</v>
      </c>
      <c r="I62" s="499"/>
      <c r="J62" s="500"/>
    </row>
    <row r="63" customFormat="false" ht="22.5" hidden="false" customHeight="true" outlineLevel="0" collapsed="false">
      <c r="A63" s="508" t="s">
        <v>328</v>
      </c>
      <c r="B63" s="509" t="s">
        <v>329</v>
      </c>
      <c r="C63" s="509"/>
      <c r="D63" s="510"/>
      <c r="E63" s="510"/>
      <c r="F63" s="510"/>
      <c r="G63" s="510"/>
      <c r="H63" s="510"/>
      <c r="I63" s="511" t="str">
        <f aca="false">I8</f>
        <v>x</v>
      </c>
      <c r="J63" s="500"/>
    </row>
    <row r="64" customFormat="false" ht="18.75" hidden="false" customHeight="true" outlineLevel="0" collapsed="false">
      <c r="A64" s="508" t="s">
        <v>330</v>
      </c>
      <c r="B64" s="509" t="s">
        <v>331</v>
      </c>
      <c r="C64" s="509"/>
      <c r="D64" s="512"/>
      <c r="E64" s="512"/>
      <c r="F64" s="512"/>
      <c r="G64" s="512"/>
      <c r="H64" s="512"/>
      <c r="I64" s="511"/>
      <c r="J64" s="500"/>
    </row>
    <row r="65" customFormat="false" ht="18.75" hidden="false" customHeight="true" outlineLevel="0" collapsed="false">
      <c r="A65" s="508" t="s">
        <v>332</v>
      </c>
      <c r="B65" s="509" t="s">
        <v>333</v>
      </c>
      <c r="C65" s="509"/>
      <c r="D65" s="512"/>
      <c r="E65" s="512"/>
      <c r="F65" s="512"/>
      <c r="G65" s="512"/>
      <c r="H65" s="512"/>
      <c r="I65" s="513" t="s">
        <v>216</v>
      </c>
      <c r="J65" s="500"/>
    </row>
    <row r="66" customFormat="false" ht="18.75" hidden="false" customHeight="true" outlineLevel="0" collapsed="false">
      <c r="A66" s="508" t="s">
        <v>334</v>
      </c>
      <c r="B66" s="509" t="s">
        <v>335</v>
      </c>
      <c r="C66" s="509"/>
      <c r="D66" s="512"/>
      <c r="E66" s="512"/>
      <c r="F66" s="512"/>
      <c r="G66" s="512"/>
      <c r="H66" s="512"/>
      <c r="I66" s="513"/>
      <c r="J66" s="500"/>
    </row>
    <row r="67" customFormat="false" ht="18.75" hidden="false" customHeight="true" outlineLevel="0" collapsed="false">
      <c r="A67" s="508" t="s">
        <v>336</v>
      </c>
      <c r="B67" s="509" t="s">
        <v>337</v>
      </c>
      <c r="C67" s="509"/>
      <c r="D67" s="514"/>
      <c r="E67" s="514"/>
      <c r="F67" s="515"/>
      <c r="G67" s="515"/>
      <c r="H67" s="516" t="e">
        <f aca="false">((D67*10/I63)+(F67*10/I67))/2</f>
        <v>#VALUE!</v>
      </c>
      <c r="I67" s="517" t="str">
        <f aca="false">I12</f>
        <v>x</v>
      </c>
      <c r="J67" s="500"/>
    </row>
    <row r="68" customFormat="false" ht="27.75" hidden="false" customHeight="true" outlineLevel="0" collapsed="false">
      <c r="A68" s="518"/>
      <c r="B68" s="519"/>
      <c r="C68" s="519"/>
      <c r="D68" s="519"/>
      <c r="E68" s="519"/>
      <c r="F68" s="520" t="s">
        <v>338</v>
      </c>
      <c r="G68" s="520"/>
      <c r="H68" s="521" t="e">
        <f aca="false">AVERAGE(D63:H66,H67)</f>
        <v>#VALUE!</v>
      </c>
      <c r="I68" s="522" t="s">
        <v>340</v>
      </c>
      <c r="J68" s="500"/>
    </row>
    <row r="69" customFormat="false" ht="15" hidden="false" customHeight="true" outlineLevel="0" collapsed="false">
      <c r="A69" s="523"/>
      <c r="B69" s="523"/>
      <c r="C69" s="523"/>
      <c r="D69" s="523"/>
      <c r="E69" s="523"/>
      <c r="F69" s="523"/>
      <c r="G69" s="523"/>
      <c r="H69" s="523"/>
      <c r="I69" s="523"/>
      <c r="J69" s="524"/>
    </row>
    <row r="70" customFormat="false" ht="18.75" hidden="false" customHeight="true" outlineLevel="0" collapsed="false">
      <c r="A70" s="495" t="n">
        <f aca="false">'ALUMNAT 4t'!F29</f>
        <v>7</v>
      </c>
      <c r="B70" s="496" t="str">
        <f aca="false">'Àgora Notes Competencials'!DG1</f>
        <v>Les xarxes socials són bones o dolentes?</v>
      </c>
      <c r="C70" s="496"/>
      <c r="D70" s="497" t="s">
        <v>191</v>
      </c>
      <c r="E70" s="497" t="s">
        <v>191</v>
      </c>
      <c r="F70" s="497" t="s">
        <v>191</v>
      </c>
      <c r="G70" s="497" t="s">
        <v>191</v>
      </c>
      <c r="H70" s="498" t="s">
        <v>191</v>
      </c>
      <c r="I70" s="499" t="s">
        <v>321</v>
      </c>
      <c r="J70" s="500" t="n">
        <f aca="false">'ALUMNAT 4t'!D29</f>
        <v>15</v>
      </c>
    </row>
    <row r="71" customFormat="false" ht="26.25" hidden="false" customHeight="true" outlineLevel="0" collapsed="false">
      <c r="A71" s="495"/>
      <c r="B71" s="495"/>
      <c r="C71" s="496"/>
      <c r="D71" s="497"/>
      <c r="E71" s="497"/>
      <c r="F71" s="497"/>
      <c r="G71" s="497"/>
      <c r="H71" s="498"/>
      <c r="I71" s="499"/>
      <c r="J71" s="500"/>
    </row>
    <row r="72" customFormat="false" ht="18.75" hidden="false" customHeight="true" outlineLevel="0" collapsed="false">
      <c r="A72" s="501" t="s">
        <v>322</v>
      </c>
      <c r="B72" s="501"/>
      <c r="C72" s="502" t="str">
        <f aca="false">'Àgora Notes Competencials'!DN2</f>
        <v>Informàtica</v>
      </c>
      <c r="D72" s="503" t="s">
        <v>323</v>
      </c>
      <c r="E72" s="503"/>
      <c r="F72" s="503"/>
      <c r="G72" s="504" t="s">
        <v>324</v>
      </c>
      <c r="H72" s="504"/>
      <c r="I72" s="499"/>
      <c r="J72" s="500"/>
    </row>
    <row r="73" customFormat="false" ht="20.25" hidden="false" customHeight="true" outlineLevel="0" collapsed="false">
      <c r="A73" s="501"/>
      <c r="B73" s="501"/>
      <c r="C73" s="502"/>
      <c r="D73" s="505" t="s">
        <v>325</v>
      </c>
      <c r="E73" s="505"/>
      <c r="F73" s="506" t="s">
        <v>326</v>
      </c>
      <c r="G73" s="506"/>
      <c r="H73" s="507" t="str">
        <f aca="false">H7</f>
        <v>Mitja periodicitat i constància</v>
      </c>
      <c r="I73" s="499"/>
      <c r="J73" s="500"/>
    </row>
    <row r="74" customFormat="false" ht="22.5" hidden="false" customHeight="true" outlineLevel="0" collapsed="false">
      <c r="A74" s="508" t="s">
        <v>328</v>
      </c>
      <c r="B74" s="509" t="s">
        <v>329</v>
      </c>
      <c r="C74" s="509"/>
      <c r="D74" s="510"/>
      <c r="E74" s="510"/>
      <c r="F74" s="510"/>
      <c r="G74" s="510"/>
      <c r="H74" s="510"/>
      <c r="I74" s="511" t="str">
        <f aca="false">I8</f>
        <v>x</v>
      </c>
      <c r="J74" s="500"/>
    </row>
    <row r="75" customFormat="false" ht="18.75" hidden="false" customHeight="true" outlineLevel="0" collapsed="false">
      <c r="A75" s="508" t="s">
        <v>330</v>
      </c>
      <c r="B75" s="509" t="s">
        <v>331</v>
      </c>
      <c r="C75" s="509"/>
      <c r="D75" s="512"/>
      <c r="E75" s="512"/>
      <c r="F75" s="512"/>
      <c r="G75" s="512"/>
      <c r="H75" s="512"/>
      <c r="I75" s="511"/>
      <c r="J75" s="500"/>
    </row>
    <row r="76" customFormat="false" ht="18.75" hidden="false" customHeight="true" outlineLevel="0" collapsed="false">
      <c r="A76" s="508" t="s">
        <v>332</v>
      </c>
      <c r="B76" s="509" t="s">
        <v>333</v>
      </c>
      <c r="C76" s="509"/>
      <c r="D76" s="512"/>
      <c r="E76" s="512"/>
      <c r="F76" s="512"/>
      <c r="G76" s="512"/>
      <c r="H76" s="512"/>
      <c r="I76" s="513" t="s">
        <v>216</v>
      </c>
      <c r="J76" s="500"/>
    </row>
    <row r="77" customFormat="false" ht="18.75" hidden="false" customHeight="true" outlineLevel="0" collapsed="false">
      <c r="A77" s="508" t="s">
        <v>334</v>
      </c>
      <c r="B77" s="509" t="s">
        <v>335</v>
      </c>
      <c r="C77" s="509"/>
      <c r="D77" s="512"/>
      <c r="E77" s="512"/>
      <c r="F77" s="512"/>
      <c r="G77" s="512"/>
      <c r="H77" s="512"/>
      <c r="I77" s="513"/>
      <c r="J77" s="500"/>
    </row>
    <row r="78" customFormat="false" ht="18.75" hidden="false" customHeight="true" outlineLevel="0" collapsed="false">
      <c r="A78" s="508" t="s">
        <v>336</v>
      </c>
      <c r="B78" s="509" t="s">
        <v>337</v>
      </c>
      <c r="C78" s="509"/>
      <c r="D78" s="514"/>
      <c r="E78" s="514"/>
      <c r="F78" s="515"/>
      <c r="G78" s="515"/>
      <c r="H78" s="516" t="e">
        <f aca="false">((D78*10/I74)+(F78*10/I78))/2</f>
        <v>#VALUE!</v>
      </c>
      <c r="I78" s="517" t="str">
        <f aca="false">I12</f>
        <v>x</v>
      </c>
      <c r="J78" s="500"/>
    </row>
    <row r="79" customFormat="false" ht="27.75" hidden="false" customHeight="true" outlineLevel="0" collapsed="false">
      <c r="A79" s="518"/>
      <c r="B79" s="519"/>
      <c r="C79" s="519"/>
      <c r="D79" s="519"/>
      <c r="E79" s="519"/>
      <c r="F79" s="520" t="s">
        <v>338</v>
      </c>
      <c r="G79" s="520"/>
      <c r="H79" s="521" t="e">
        <f aca="false">AVERAGE(D74:H77,H78)</f>
        <v>#VALUE!</v>
      </c>
      <c r="I79" s="522" t="s">
        <v>340</v>
      </c>
      <c r="J79" s="500"/>
    </row>
    <row r="80" customFormat="false" ht="15" hidden="false" customHeight="true" outlineLevel="0" collapsed="false">
      <c r="A80" s="523"/>
      <c r="B80" s="523"/>
      <c r="C80" s="523"/>
      <c r="D80" s="523"/>
      <c r="E80" s="523"/>
      <c r="F80" s="523"/>
      <c r="G80" s="523"/>
      <c r="H80" s="523"/>
      <c r="I80" s="523"/>
      <c r="J80" s="524"/>
    </row>
    <row r="81" customFormat="false" ht="900" hidden="false" customHeight="true" outlineLevel="0" collapsed="false">
      <c r="A81" s="525"/>
      <c r="B81" s="525"/>
      <c r="C81" s="525"/>
      <c r="D81" s="525"/>
      <c r="E81" s="525"/>
      <c r="F81" s="525"/>
      <c r="G81" s="525"/>
      <c r="H81" s="525"/>
      <c r="I81" s="525"/>
      <c r="J81" s="525"/>
    </row>
  </sheetData>
  <mergeCells count="223">
    <mergeCell ref="A1:A2"/>
    <mergeCell ref="B1:C3"/>
    <mergeCell ref="D1:H2"/>
    <mergeCell ref="I1:I3"/>
    <mergeCell ref="J1:J3"/>
    <mergeCell ref="D3:H3"/>
    <mergeCell ref="A4:A5"/>
    <mergeCell ref="B4:C5"/>
    <mergeCell ref="D4:D5"/>
    <mergeCell ref="E4:E5"/>
    <mergeCell ref="F4:F5"/>
    <mergeCell ref="G4:G5"/>
    <mergeCell ref="H4:H5"/>
    <mergeCell ref="I4:I7"/>
    <mergeCell ref="J4:J13"/>
    <mergeCell ref="A6:B7"/>
    <mergeCell ref="C6:C7"/>
    <mergeCell ref="D6:F6"/>
    <mergeCell ref="G6:H6"/>
    <mergeCell ref="D7:E7"/>
    <mergeCell ref="F7:G7"/>
    <mergeCell ref="B8:C8"/>
    <mergeCell ref="D8:H8"/>
    <mergeCell ref="I8:I9"/>
    <mergeCell ref="B9:C9"/>
    <mergeCell ref="D9:H9"/>
    <mergeCell ref="B10:C10"/>
    <mergeCell ref="D10:H10"/>
    <mergeCell ref="I10:I11"/>
    <mergeCell ref="B11:C11"/>
    <mergeCell ref="D11:H11"/>
    <mergeCell ref="B12:C12"/>
    <mergeCell ref="D12:E12"/>
    <mergeCell ref="F12:G12"/>
    <mergeCell ref="C13:E13"/>
    <mergeCell ref="F13:G13"/>
    <mergeCell ref="A14:I14"/>
    <mergeCell ref="A15:A16"/>
    <mergeCell ref="B15:C16"/>
    <mergeCell ref="D15:D16"/>
    <mergeCell ref="E15:E16"/>
    <mergeCell ref="F15:F16"/>
    <mergeCell ref="G15:G16"/>
    <mergeCell ref="H15:H16"/>
    <mergeCell ref="I15:I18"/>
    <mergeCell ref="J15:J24"/>
    <mergeCell ref="A17:B18"/>
    <mergeCell ref="C17:C18"/>
    <mergeCell ref="D17:F17"/>
    <mergeCell ref="G17:H17"/>
    <mergeCell ref="D18:E18"/>
    <mergeCell ref="F18:G18"/>
    <mergeCell ref="B19:C19"/>
    <mergeCell ref="D19:H19"/>
    <mergeCell ref="I19:I20"/>
    <mergeCell ref="B20:C20"/>
    <mergeCell ref="D20:H20"/>
    <mergeCell ref="B21:C21"/>
    <mergeCell ref="D21:H21"/>
    <mergeCell ref="I21:I22"/>
    <mergeCell ref="B22:C22"/>
    <mergeCell ref="D22:H22"/>
    <mergeCell ref="B23:C23"/>
    <mergeCell ref="D23:E23"/>
    <mergeCell ref="F23:G23"/>
    <mergeCell ref="C24:E24"/>
    <mergeCell ref="F24:G24"/>
    <mergeCell ref="A25:I25"/>
    <mergeCell ref="A26:A27"/>
    <mergeCell ref="B26:C27"/>
    <mergeCell ref="D26:D27"/>
    <mergeCell ref="E26:E27"/>
    <mergeCell ref="F26:F27"/>
    <mergeCell ref="G26:G27"/>
    <mergeCell ref="H26:H27"/>
    <mergeCell ref="I26:I29"/>
    <mergeCell ref="J26:J35"/>
    <mergeCell ref="A28:B29"/>
    <mergeCell ref="C28:C29"/>
    <mergeCell ref="D28:F28"/>
    <mergeCell ref="G28:H28"/>
    <mergeCell ref="D29:E29"/>
    <mergeCell ref="F29:G29"/>
    <mergeCell ref="B30:C30"/>
    <mergeCell ref="D30:H30"/>
    <mergeCell ref="I30:I31"/>
    <mergeCell ref="B31:C31"/>
    <mergeCell ref="D31:H31"/>
    <mergeCell ref="B32:C32"/>
    <mergeCell ref="D32:H32"/>
    <mergeCell ref="I32:I33"/>
    <mergeCell ref="B33:C33"/>
    <mergeCell ref="D33:H33"/>
    <mergeCell ref="B34:C34"/>
    <mergeCell ref="D34:E34"/>
    <mergeCell ref="F34:G34"/>
    <mergeCell ref="C35:E35"/>
    <mergeCell ref="F35:G35"/>
    <mergeCell ref="A36:I36"/>
    <mergeCell ref="A37:A38"/>
    <mergeCell ref="B37:C38"/>
    <mergeCell ref="D37:D38"/>
    <mergeCell ref="E37:E38"/>
    <mergeCell ref="F37:F38"/>
    <mergeCell ref="G37:G38"/>
    <mergeCell ref="H37:H38"/>
    <mergeCell ref="I37:I40"/>
    <mergeCell ref="J37:J46"/>
    <mergeCell ref="A39:B40"/>
    <mergeCell ref="C39:C40"/>
    <mergeCell ref="D39:F39"/>
    <mergeCell ref="G39:H39"/>
    <mergeCell ref="D40:E40"/>
    <mergeCell ref="F40:G40"/>
    <mergeCell ref="B41:C41"/>
    <mergeCell ref="D41:H41"/>
    <mergeCell ref="I41:I42"/>
    <mergeCell ref="B42:C42"/>
    <mergeCell ref="D42:H42"/>
    <mergeCell ref="B43:C43"/>
    <mergeCell ref="D43:H43"/>
    <mergeCell ref="I43:I44"/>
    <mergeCell ref="B44:C44"/>
    <mergeCell ref="D44:H44"/>
    <mergeCell ref="B45:C45"/>
    <mergeCell ref="D45:E45"/>
    <mergeCell ref="F45:G45"/>
    <mergeCell ref="C46:E46"/>
    <mergeCell ref="F46:G46"/>
    <mergeCell ref="A47:I47"/>
    <mergeCell ref="A48:A49"/>
    <mergeCell ref="B48:C49"/>
    <mergeCell ref="D48:D49"/>
    <mergeCell ref="E48:E49"/>
    <mergeCell ref="F48:F49"/>
    <mergeCell ref="G48:G49"/>
    <mergeCell ref="H48:H49"/>
    <mergeCell ref="I48:I51"/>
    <mergeCell ref="J48:J57"/>
    <mergeCell ref="A50:B51"/>
    <mergeCell ref="C50:C51"/>
    <mergeCell ref="D50:F50"/>
    <mergeCell ref="G50:H50"/>
    <mergeCell ref="D51:E51"/>
    <mergeCell ref="F51:G51"/>
    <mergeCell ref="B52:C52"/>
    <mergeCell ref="D52:H52"/>
    <mergeCell ref="I52:I53"/>
    <mergeCell ref="B53:C53"/>
    <mergeCell ref="D53:H53"/>
    <mergeCell ref="B54:C54"/>
    <mergeCell ref="D54:H54"/>
    <mergeCell ref="I54:I55"/>
    <mergeCell ref="B55:C55"/>
    <mergeCell ref="D55:H55"/>
    <mergeCell ref="B56:C56"/>
    <mergeCell ref="D56:E56"/>
    <mergeCell ref="F56:G56"/>
    <mergeCell ref="C57:E57"/>
    <mergeCell ref="F57:G57"/>
    <mergeCell ref="A58:I58"/>
    <mergeCell ref="A59:A60"/>
    <mergeCell ref="B59:C60"/>
    <mergeCell ref="D59:D60"/>
    <mergeCell ref="E59:E60"/>
    <mergeCell ref="F59:F60"/>
    <mergeCell ref="G59:G60"/>
    <mergeCell ref="H59:H60"/>
    <mergeCell ref="I59:I62"/>
    <mergeCell ref="J59:J68"/>
    <mergeCell ref="A61:B62"/>
    <mergeCell ref="C61:C62"/>
    <mergeCell ref="D61:F61"/>
    <mergeCell ref="G61:H61"/>
    <mergeCell ref="D62:E62"/>
    <mergeCell ref="F62:G62"/>
    <mergeCell ref="B63:C63"/>
    <mergeCell ref="D63:H63"/>
    <mergeCell ref="I63:I64"/>
    <mergeCell ref="B64:C64"/>
    <mergeCell ref="D64:H64"/>
    <mergeCell ref="B65:C65"/>
    <mergeCell ref="D65:H65"/>
    <mergeCell ref="I65:I66"/>
    <mergeCell ref="B66:C66"/>
    <mergeCell ref="D66:H66"/>
    <mergeCell ref="B67:C67"/>
    <mergeCell ref="D67:E67"/>
    <mergeCell ref="F67:G67"/>
    <mergeCell ref="C68:E68"/>
    <mergeCell ref="F68:G68"/>
    <mergeCell ref="A69:I69"/>
    <mergeCell ref="A70:A71"/>
    <mergeCell ref="B70:C71"/>
    <mergeCell ref="D70:D71"/>
    <mergeCell ref="E70:E71"/>
    <mergeCell ref="F70:F71"/>
    <mergeCell ref="G70:G71"/>
    <mergeCell ref="H70:H71"/>
    <mergeCell ref="I70:I73"/>
    <mergeCell ref="J70:J79"/>
    <mergeCell ref="A72:B73"/>
    <mergeCell ref="C72:C73"/>
    <mergeCell ref="D72:F72"/>
    <mergeCell ref="G72:H72"/>
    <mergeCell ref="D73:E73"/>
    <mergeCell ref="F73:G73"/>
    <mergeCell ref="B74:C74"/>
    <mergeCell ref="D74:H74"/>
    <mergeCell ref="I74:I75"/>
    <mergeCell ref="B75:C75"/>
    <mergeCell ref="D75:H75"/>
    <mergeCell ref="B76:C76"/>
    <mergeCell ref="D76:H76"/>
    <mergeCell ref="I76:I77"/>
    <mergeCell ref="B77:C77"/>
    <mergeCell ref="D77:H77"/>
    <mergeCell ref="B78:C78"/>
    <mergeCell ref="D78:E78"/>
    <mergeCell ref="F78:G78"/>
    <mergeCell ref="C79:E79"/>
    <mergeCell ref="F79:G79"/>
    <mergeCell ref="A80:I80"/>
  </mergeCells>
  <conditionalFormatting sqref="D8:H11 D19:H22 D30:H33 D41:H44 D52:H55 D63:H66 D74:H77">
    <cfRule type="cellIs" priority="2" operator="greaterThan" aboveAverage="0" equalAverage="0" bottom="0" percent="0" rank="0" text="" dxfId="1">
      <formula>10</formula>
    </cfRule>
  </conditionalFormatting>
  <conditionalFormatting sqref="H12:H13 H23:H24 H34:H35 H45:H46 H56:H57 H67:H68 H78:H79">
    <cfRule type="cellIs" priority="3" operator="greaterThan" aboveAverage="0" equalAverage="0" bottom="0" percent="0" rank="0" text="" dxfId="1">
      <formula>10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EAD1DC"/>
    <pageSetUpPr fitToPage="false"/>
  </sheetPr>
  <dimension ref="A1:J8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B5" activeCellId="0" sqref="B5"/>
    </sheetView>
  </sheetViews>
  <sheetFormatPr defaultRowHeight="15.75" outlineLevelRow="0" outlineLevelCol="0"/>
  <cols>
    <col collapsed="false" customWidth="true" hidden="false" outlineLevel="0" max="1" min="1" style="0" width="15.87"/>
    <col collapsed="false" customWidth="true" hidden="false" outlineLevel="0" max="2" min="2" style="0" width="40.42"/>
    <col collapsed="false" customWidth="true" hidden="false" outlineLevel="0" max="3" min="3" style="0" width="18.71"/>
    <col collapsed="false" customWidth="true" hidden="false" outlineLevel="0" max="8" min="4" style="0" width="15.87"/>
    <col collapsed="false" customWidth="true" hidden="false" outlineLevel="0" max="9" min="9" style="0" width="18.58"/>
    <col collapsed="false" customWidth="true" hidden="false" outlineLevel="0" max="10" min="10" style="0" width="8.43"/>
    <col collapsed="false" customWidth="true" hidden="false" outlineLevel="0" max="1025" min="11" style="0" width="14.43"/>
  </cols>
  <sheetData>
    <row r="1" customFormat="false" ht="22.5" hidden="false" customHeight="true" outlineLevel="0" collapsed="false">
      <c r="A1" s="488" t="s">
        <v>341</v>
      </c>
      <c r="B1" s="489" t="s">
        <v>6</v>
      </c>
      <c r="C1" s="489"/>
      <c r="D1" s="490" t="s">
        <v>316</v>
      </c>
      <c r="E1" s="490"/>
      <c r="F1" s="490"/>
      <c r="G1" s="490"/>
      <c r="H1" s="490"/>
      <c r="I1" s="491" t="s">
        <v>317</v>
      </c>
      <c r="J1" s="492" t="s">
        <v>318</v>
      </c>
    </row>
    <row r="2" customFormat="false" ht="22.5" hidden="false" customHeight="true" outlineLevel="0" collapsed="false">
      <c r="A2" s="488"/>
      <c r="B2" s="488"/>
      <c r="C2" s="489"/>
      <c r="D2" s="490"/>
      <c r="E2" s="490"/>
      <c r="F2" s="490"/>
      <c r="G2" s="490"/>
      <c r="H2" s="490"/>
      <c r="I2" s="491"/>
      <c r="J2" s="492"/>
    </row>
    <row r="3" customFormat="false" ht="22.5" hidden="false" customHeight="true" outlineLevel="0" collapsed="false">
      <c r="A3" s="493" t="s">
        <v>319</v>
      </c>
      <c r="B3" s="489"/>
      <c r="C3" s="489"/>
      <c r="D3" s="494" t="s">
        <v>320</v>
      </c>
      <c r="E3" s="494"/>
      <c r="F3" s="494"/>
      <c r="G3" s="494"/>
      <c r="H3" s="494"/>
      <c r="I3" s="491"/>
      <c r="J3" s="492"/>
    </row>
    <row r="4" customFormat="false" ht="18.75" hidden="false" customHeight="true" outlineLevel="0" collapsed="false">
      <c r="A4" s="495" t="n">
        <f aca="false">'ALUMNAT 4t'!F38</f>
        <v>10</v>
      </c>
      <c r="B4" s="496" t="str">
        <f aca="false">'Àgora Notes Competencials'!BW1</f>
        <v>Fem una reflexió crítica de l'esport en la societat d'ara.</v>
      </c>
      <c r="C4" s="496"/>
      <c r="D4" s="497" t="s">
        <v>191</v>
      </c>
      <c r="E4" s="497" t="s">
        <v>191</v>
      </c>
      <c r="F4" s="497" t="s">
        <v>191</v>
      </c>
      <c r="G4" s="497" t="s">
        <v>191</v>
      </c>
      <c r="H4" s="498" t="s">
        <v>191</v>
      </c>
      <c r="I4" s="499" t="s">
        <v>321</v>
      </c>
      <c r="J4" s="500" t="n">
        <f aca="false">'ALUMNAT 4t'!D38</f>
        <v>20</v>
      </c>
    </row>
    <row r="5" customFormat="false" ht="18.75" hidden="false" customHeight="true" outlineLevel="0" collapsed="false">
      <c r="A5" s="495"/>
      <c r="B5" s="495"/>
      <c r="C5" s="496"/>
      <c r="D5" s="497"/>
      <c r="E5" s="497"/>
      <c r="F5" s="497"/>
      <c r="G5" s="497"/>
      <c r="H5" s="498"/>
      <c r="I5" s="499"/>
      <c r="J5" s="500"/>
    </row>
    <row r="6" customFormat="false" ht="18.75" hidden="false" customHeight="true" outlineLevel="0" collapsed="false">
      <c r="A6" s="501" t="s">
        <v>322</v>
      </c>
      <c r="B6" s="501"/>
      <c r="C6" s="502" t="str">
        <f aca="false">'Àgora Notes Competencials'!CD2</f>
        <v>Educació Física</v>
      </c>
      <c r="D6" s="503" t="s">
        <v>323</v>
      </c>
      <c r="E6" s="503"/>
      <c r="F6" s="503"/>
      <c r="G6" s="504" t="s">
        <v>324</v>
      </c>
      <c r="H6" s="504"/>
      <c r="I6" s="499"/>
      <c r="J6" s="500"/>
    </row>
    <row r="7" customFormat="false" ht="20.25" hidden="false" customHeight="true" outlineLevel="0" collapsed="false">
      <c r="A7" s="501"/>
      <c r="B7" s="501"/>
      <c r="C7" s="502"/>
      <c r="D7" s="505" t="s">
        <v>325</v>
      </c>
      <c r="E7" s="505"/>
      <c r="F7" s="506" t="s">
        <v>326</v>
      </c>
      <c r="G7" s="506"/>
      <c r="H7" s="507" t="s">
        <v>327</v>
      </c>
      <c r="I7" s="499"/>
      <c r="J7" s="500"/>
    </row>
    <row r="8" customFormat="false" ht="22.5" hidden="false" customHeight="true" outlineLevel="0" collapsed="false">
      <c r="A8" s="508" t="s">
        <v>328</v>
      </c>
      <c r="B8" s="509" t="s">
        <v>329</v>
      </c>
      <c r="C8" s="509"/>
      <c r="D8" s="510"/>
      <c r="E8" s="510"/>
      <c r="F8" s="510"/>
      <c r="G8" s="510"/>
      <c r="H8" s="510"/>
      <c r="I8" s="511" t="s">
        <v>196</v>
      </c>
      <c r="J8" s="500"/>
    </row>
    <row r="9" customFormat="false" ht="18.75" hidden="false" customHeight="true" outlineLevel="0" collapsed="false">
      <c r="A9" s="508" t="s">
        <v>330</v>
      </c>
      <c r="B9" s="509" t="s">
        <v>331</v>
      </c>
      <c r="C9" s="509"/>
      <c r="D9" s="512"/>
      <c r="E9" s="512"/>
      <c r="F9" s="512"/>
      <c r="G9" s="512"/>
      <c r="H9" s="512"/>
      <c r="I9" s="511"/>
      <c r="J9" s="500"/>
    </row>
    <row r="10" customFormat="false" ht="18.75" hidden="false" customHeight="true" outlineLevel="0" collapsed="false">
      <c r="A10" s="508" t="s">
        <v>332</v>
      </c>
      <c r="B10" s="509" t="s">
        <v>333</v>
      </c>
      <c r="C10" s="509"/>
      <c r="D10" s="512"/>
      <c r="E10" s="512"/>
      <c r="F10" s="512"/>
      <c r="G10" s="512"/>
      <c r="H10" s="512"/>
      <c r="I10" s="513" t="s">
        <v>216</v>
      </c>
      <c r="J10" s="500"/>
    </row>
    <row r="11" customFormat="false" ht="18.75" hidden="false" customHeight="true" outlineLevel="0" collapsed="false">
      <c r="A11" s="508" t="s">
        <v>334</v>
      </c>
      <c r="B11" s="509" t="s">
        <v>335</v>
      </c>
      <c r="C11" s="509"/>
      <c r="D11" s="512"/>
      <c r="E11" s="512"/>
      <c r="F11" s="512"/>
      <c r="G11" s="512"/>
      <c r="H11" s="512"/>
      <c r="I11" s="513"/>
      <c r="J11" s="500"/>
    </row>
    <row r="12" customFormat="false" ht="18.75" hidden="false" customHeight="true" outlineLevel="0" collapsed="false">
      <c r="A12" s="508" t="s">
        <v>336</v>
      </c>
      <c r="B12" s="509" t="s">
        <v>337</v>
      </c>
      <c r="C12" s="509"/>
      <c r="D12" s="514"/>
      <c r="E12" s="514"/>
      <c r="F12" s="515"/>
      <c r="G12" s="515"/>
      <c r="H12" s="516" t="e">
        <f aca="false">((D12*10/I8)+(F12*10/I12))/2</f>
        <v>#VALUE!</v>
      </c>
      <c r="I12" s="517" t="s">
        <v>196</v>
      </c>
      <c r="J12" s="500"/>
    </row>
    <row r="13" customFormat="false" ht="27.75" hidden="false" customHeight="true" outlineLevel="0" collapsed="false">
      <c r="A13" s="518"/>
      <c r="B13" s="519"/>
      <c r="C13" s="519"/>
      <c r="D13" s="519"/>
      <c r="E13" s="519"/>
      <c r="F13" s="520" t="s">
        <v>338</v>
      </c>
      <c r="G13" s="520"/>
      <c r="H13" s="521" t="e">
        <f aca="false">AVERAGE(D8:H11,H12)</f>
        <v>#VALUE!</v>
      </c>
      <c r="I13" s="522" t="s">
        <v>339</v>
      </c>
      <c r="J13" s="500"/>
    </row>
    <row r="14" customFormat="false" ht="15" hidden="false" customHeight="true" outlineLevel="0" collapsed="false">
      <c r="A14" s="523"/>
      <c r="B14" s="523"/>
      <c r="C14" s="523"/>
      <c r="D14" s="523"/>
      <c r="E14" s="523"/>
      <c r="F14" s="523"/>
      <c r="G14" s="523"/>
      <c r="H14" s="523"/>
      <c r="I14" s="523"/>
      <c r="J14" s="524"/>
    </row>
    <row r="15" customFormat="false" ht="18.75" hidden="false" customHeight="true" outlineLevel="0" collapsed="false">
      <c r="A15" s="495" t="n">
        <f aca="false">'ALUMNAT 4t'!F41</f>
        <v>10</v>
      </c>
      <c r="B15" s="496" t="n">
        <f aca="false">'Àgora Notes Competencials'!FC1</f>
        <v>0</v>
      </c>
      <c r="C15" s="496"/>
      <c r="D15" s="497" t="s">
        <v>191</v>
      </c>
      <c r="E15" s="497" t="s">
        <v>191</v>
      </c>
      <c r="F15" s="497" t="s">
        <v>191</v>
      </c>
      <c r="G15" s="497" t="s">
        <v>191</v>
      </c>
      <c r="H15" s="498" t="s">
        <v>191</v>
      </c>
      <c r="I15" s="499" t="s">
        <v>321</v>
      </c>
      <c r="J15" s="500" t="n">
        <f aca="false">'ALUMNAT 4t'!D41</f>
        <v>20</v>
      </c>
    </row>
    <row r="16" customFormat="false" ht="18.75" hidden="false" customHeight="true" outlineLevel="0" collapsed="false">
      <c r="A16" s="495"/>
      <c r="B16" s="495"/>
      <c r="C16" s="496"/>
      <c r="D16" s="497"/>
      <c r="E16" s="497"/>
      <c r="F16" s="497"/>
      <c r="G16" s="497"/>
      <c r="H16" s="498"/>
      <c r="I16" s="499"/>
      <c r="J16" s="500"/>
    </row>
    <row r="17" customFormat="false" ht="18.75" hidden="false" customHeight="true" outlineLevel="0" collapsed="false">
      <c r="A17" s="501" t="s">
        <v>322</v>
      </c>
      <c r="B17" s="501"/>
      <c r="C17" s="502" t="n">
        <f aca="false">'Àgora Notes Competencials'!FJ2</f>
        <v>0</v>
      </c>
      <c r="D17" s="503" t="s">
        <v>323</v>
      </c>
      <c r="E17" s="503"/>
      <c r="F17" s="503"/>
      <c r="G17" s="504" t="s">
        <v>324</v>
      </c>
      <c r="H17" s="504"/>
      <c r="I17" s="499"/>
      <c r="J17" s="500"/>
    </row>
    <row r="18" customFormat="false" ht="20.25" hidden="false" customHeight="true" outlineLevel="0" collapsed="false">
      <c r="A18" s="501"/>
      <c r="B18" s="501"/>
      <c r="C18" s="502"/>
      <c r="D18" s="505" t="s">
        <v>325</v>
      </c>
      <c r="E18" s="505"/>
      <c r="F18" s="506" t="s">
        <v>326</v>
      </c>
      <c r="G18" s="506"/>
      <c r="H18" s="507" t="str">
        <f aca="false">H7</f>
        <v>Mitja periodicitat i constància</v>
      </c>
      <c r="I18" s="499"/>
      <c r="J18" s="500"/>
    </row>
    <row r="19" customFormat="false" ht="22.5" hidden="false" customHeight="true" outlineLevel="0" collapsed="false">
      <c r="A19" s="508" t="s">
        <v>328</v>
      </c>
      <c r="B19" s="509" t="s">
        <v>329</v>
      </c>
      <c r="C19" s="509"/>
      <c r="D19" s="510"/>
      <c r="E19" s="510"/>
      <c r="F19" s="510"/>
      <c r="G19" s="510"/>
      <c r="H19" s="510"/>
      <c r="I19" s="511" t="str">
        <f aca="false">I8</f>
        <v>x</v>
      </c>
      <c r="J19" s="500"/>
    </row>
    <row r="20" customFormat="false" ht="18.75" hidden="false" customHeight="true" outlineLevel="0" collapsed="false">
      <c r="A20" s="508" t="s">
        <v>330</v>
      </c>
      <c r="B20" s="509" t="s">
        <v>331</v>
      </c>
      <c r="C20" s="509"/>
      <c r="D20" s="512"/>
      <c r="E20" s="512"/>
      <c r="F20" s="512"/>
      <c r="G20" s="512"/>
      <c r="H20" s="512"/>
      <c r="I20" s="511"/>
      <c r="J20" s="500"/>
    </row>
    <row r="21" customFormat="false" ht="18.75" hidden="false" customHeight="true" outlineLevel="0" collapsed="false">
      <c r="A21" s="508" t="s">
        <v>332</v>
      </c>
      <c r="B21" s="509" t="s">
        <v>333</v>
      </c>
      <c r="C21" s="509"/>
      <c r="D21" s="512"/>
      <c r="E21" s="512"/>
      <c r="F21" s="512"/>
      <c r="G21" s="512"/>
      <c r="H21" s="512"/>
      <c r="I21" s="513" t="s">
        <v>216</v>
      </c>
      <c r="J21" s="500"/>
    </row>
    <row r="22" customFormat="false" ht="18.75" hidden="false" customHeight="true" outlineLevel="0" collapsed="false">
      <c r="A22" s="508" t="s">
        <v>334</v>
      </c>
      <c r="B22" s="509" t="s">
        <v>335</v>
      </c>
      <c r="C22" s="509"/>
      <c r="D22" s="512"/>
      <c r="E22" s="512"/>
      <c r="F22" s="512"/>
      <c r="G22" s="512"/>
      <c r="H22" s="512"/>
      <c r="I22" s="513"/>
      <c r="J22" s="500"/>
    </row>
    <row r="23" customFormat="false" ht="18.75" hidden="false" customHeight="true" outlineLevel="0" collapsed="false">
      <c r="A23" s="508" t="s">
        <v>336</v>
      </c>
      <c r="B23" s="509" t="s">
        <v>337</v>
      </c>
      <c r="C23" s="509"/>
      <c r="D23" s="514"/>
      <c r="E23" s="514"/>
      <c r="F23" s="515"/>
      <c r="G23" s="515"/>
      <c r="H23" s="516" t="e">
        <f aca="false">((D23*10/I19)+(F23*10/I23))/2</f>
        <v>#VALUE!</v>
      </c>
      <c r="I23" s="517" t="str">
        <f aca="false">I12</f>
        <v>x</v>
      </c>
      <c r="J23" s="500"/>
    </row>
    <row r="24" customFormat="false" ht="27.75" hidden="false" customHeight="true" outlineLevel="0" collapsed="false">
      <c r="A24" s="518"/>
      <c r="B24" s="519"/>
      <c r="C24" s="519"/>
      <c r="D24" s="519"/>
      <c r="E24" s="519"/>
      <c r="F24" s="520" t="s">
        <v>338</v>
      </c>
      <c r="G24" s="520"/>
      <c r="H24" s="521" t="e">
        <f aca="false">AVERAGE(D19:H22,H23)</f>
        <v>#VALUE!</v>
      </c>
      <c r="I24" s="522" t="s">
        <v>340</v>
      </c>
      <c r="J24" s="500"/>
    </row>
    <row r="25" customFormat="false" ht="15" hidden="false" customHeight="true" outlineLevel="0" collapsed="false">
      <c r="A25" s="523"/>
      <c r="B25" s="523"/>
      <c r="C25" s="523"/>
      <c r="D25" s="523"/>
      <c r="E25" s="523"/>
      <c r="F25" s="523"/>
      <c r="G25" s="523"/>
      <c r="H25" s="523"/>
      <c r="I25" s="523"/>
      <c r="J25" s="524"/>
    </row>
    <row r="26" customFormat="false" ht="18.75" hidden="false" customHeight="true" outlineLevel="0" collapsed="false">
      <c r="A26" s="495" t="n">
        <f aca="false">'ALUMNAT 4t'!F45</f>
        <v>5</v>
      </c>
      <c r="B26" s="496" t="str">
        <f aca="false">'Àgora Notes Competencials'!EE1</f>
        <v>Podem viure sense plàstics?</v>
      </c>
      <c r="C26" s="496"/>
      <c r="D26" s="497" t="s">
        <v>191</v>
      </c>
      <c r="E26" s="497" t="s">
        <v>191</v>
      </c>
      <c r="F26" s="497" t="s">
        <v>191</v>
      </c>
      <c r="G26" s="497" t="s">
        <v>191</v>
      </c>
      <c r="H26" s="498" t="s">
        <v>191</v>
      </c>
      <c r="I26" s="499" t="s">
        <v>321</v>
      </c>
      <c r="J26" s="500" t="n">
        <f aca="false">'ALUMNAT 4t'!D45</f>
        <v>6</v>
      </c>
    </row>
    <row r="27" customFormat="false" ht="18.75" hidden="false" customHeight="true" outlineLevel="0" collapsed="false">
      <c r="A27" s="495"/>
      <c r="B27" s="495"/>
      <c r="C27" s="496"/>
      <c r="D27" s="497"/>
      <c r="E27" s="497"/>
      <c r="F27" s="497"/>
      <c r="G27" s="497"/>
      <c r="H27" s="498"/>
      <c r="I27" s="499"/>
      <c r="J27" s="500"/>
    </row>
    <row r="28" customFormat="false" ht="18.75" hidden="false" customHeight="true" outlineLevel="0" collapsed="false">
      <c r="A28" s="501" t="s">
        <v>322</v>
      </c>
      <c r="B28" s="501"/>
      <c r="C28" s="502" t="str">
        <f aca="false">'Àgora Notes Competencials'!EL2</f>
        <v>Física i Química</v>
      </c>
      <c r="D28" s="503" t="s">
        <v>323</v>
      </c>
      <c r="E28" s="503"/>
      <c r="F28" s="503"/>
      <c r="G28" s="504" t="s">
        <v>324</v>
      </c>
      <c r="H28" s="504"/>
      <c r="I28" s="499"/>
      <c r="J28" s="500"/>
    </row>
    <row r="29" customFormat="false" ht="20.25" hidden="false" customHeight="true" outlineLevel="0" collapsed="false">
      <c r="A29" s="501"/>
      <c r="B29" s="501"/>
      <c r="C29" s="502"/>
      <c r="D29" s="505" t="s">
        <v>325</v>
      </c>
      <c r="E29" s="505"/>
      <c r="F29" s="506" t="s">
        <v>326</v>
      </c>
      <c r="G29" s="506"/>
      <c r="H29" s="507" t="str">
        <f aca="false">H18</f>
        <v>Mitja periodicitat i constància</v>
      </c>
      <c r="I29" s="499"/>
      <c r="J29" s="500"/>
    </row>
    <row r="30" customFormat="false" ht="22.5" hidden="false" customHeight="true" outlineLevel="0" collapsed="false">
      <c r="A30" s="508" t="s">
        <v>328</v>
      </c>
      <c r="B30" s="509" t="s">
        <v>329</v>
      </c>
      <c r="C30" s="509"/>
      <c r="D30" s="510"/>
      <c r="E30" s="510"/>
      <c r="F30" s="510"/>
      <c r="G30" s="510"/>
      <c r="H30" s="510"/>
      <c r="I30" s="511" t="str">
        <f aca="false">I8</f>
        <v>x</v>
      </c>
      <c r="J30" s="500"/>
    </row>
    <row r="31" customFormat="false" ht="18.75" hidden="false" customHeight="true" outlineLevel="0" collapsed="false">
      <c r="A31" s="508" t="s">
        <v>330</v>
      </c>
      <c r="B31" s="509" t="s">
        <v>331</v>
      </c>
      <c r="C31" s="509"/>
      <c r="D31" s="512"/>
      <c r="E31" s="512"/>
      <c r="F31" s="512"/>
      <c r="G31" s="512"/>
      <c r="H31" s="512"/>
      <c r="I31" s="511"/>
      <c r="J31" s="500"/>
    </row>
    <row r="32" customFormat="false" ht="18.75" hidden="false" customHeight="true" outlineLevel="0" collapsed="false">
      <c r="A32" s="508" t="s">
        <v>332</v>
      </c>
      <c r="B32" s="509" t="s">
        <v>333</v>
      </c>
      <c r="C32" s="509"/>
      <c r="D32" s="512"/>
      <c r="E32" s="512"/>
      <c r="F32" s="512"/>
      <c r="G32" s="512"/>
      <c r="H32" s="512"/>
      <c r="I32" s="513" t="s">
        <v>216</v>
      </c>
      <c r="J32" s="500"/>
    </row>
    <row r="33" customFormat="false" ht="18.75" hidden="false" customHeight="true" outlineLevel="0" collapsed="false">
      <c r="A33" s="508" t="s">
        <v>334</v>
      </c>
      <c r="B33" s="509" t="s">
        <v>335</v>
      </c>
      <c r="C33" s="509"/>
      <c r="D33" s="512"/>
      <c r="E33" s="512"/>
      <c r="F33" s="512"/>
      <c r="G33" s="512"/>
      <c r="H33" s="512"/>
      <c r="I33" s="513"/>
      <c r="J33" s="500"/>
    </row>
    <row r="34" customFormat="false" ht="18.75" hidden="false" customHeight="true" outlineLevel="0" collapsed="false">
      <c r="A34" s="508" t="s">
        <v>336</v>
      </c>
      <c r="B34" s="509" t="s">
        <v>337</v>
      </c>
      <c r="C34" s="509"/>
      <c r="D34" s="514"/>
      <c r="E34" s="514"/>
      <c r="F34" s="515"/>
      <c r="G34" s="515"/>
      <c r="H34" s="516" t="e">
        <f aca="false">((D34*10/I30)+(F34*10/I34))/2</f>
        <v>#VALUE!</v>
      </c>
      <c r="I34" s="517" t="str">
        <f aca="false">I12</f>
        <v>x</v>
      </c>
      <c r="J34" s="500"/>
    </row>
    <row r="35" customFormat="false" ht="27.75" hidden="false" customHeight="true" outlineLevel="0" collapsed="false">
      <c r="A35" s="518"/>
      <c r="B35" s="519"/>
      <c r="C35" s="519"/>
      <c r="D35" s="519"/>
      <c r="E35" s="519"/>
      <c r="F35" s="520" t="s">
        <v>338</v>
      </c>
      <c r="G35" s="520"/>
      <c r="H35" s="521" t="e">
        <f aca="false">AVERAGE(D30:H33,H34)</f>
        <v>#VALUE!</v>
      </c>
      <c r="I35" s="522" t="s">
        <v>340</v>
      </c>
      <c r="J35" s="500"/>
    </row>
    <row r="36" customFormat="false" ht="15" hidden="false" customHeight="true" outlineLevel="0" collapsed="false">
      <c r="A36" s="523"/>
      <c r="B36" s="523"/>
      <c r="C36" s="523"/>
      <c r="D36" s="523"/>
      <c r="E36" s="523"/>
      <c r="F36" s="523"/>
      <c r="G36" s="523"/>
      <c r="H36" s="523"/>
      <c r="I36" s="523"/>
      <c r="J36" s="524"/>
    </row>
    <row r="37" customFormat="false" ht="24" hidden="false" customHeight="true" outlineLevel="0" collapsed="false">
      <c r="A37" s="495" t="n">
        <f aca="false">'ALUMNAT 4t'!F48</f>
        <v>9</v>
      </c>
      <c r="B37" s="496" t="str">
        <f aca="false">'Àgora Notes Competencials'!EE1</f>
        <v>Podem viure sense plàstics?</v>
      </c>
      <c r="C37" s="496"/>
      <c r="D37" s="497" t="s">
        <v>191</v>
      </c>
      <c r="E37" s="497" t="s">
        <v>191</v>
      </c>
      <c r="F37" s="497" t="s">
        <v>191</v>
      </c>
      <c r="G37" s="497" t="s">
        <v>191</v>
      </c>
      <c r="H37" s="498" t="s">
        <v>191</v>
      </c>
      <c r="I37" s="499" t="s">
        <v>321</v>
      </c>
      <c r="J37" s="500" t="n">
        <f aca="false">'ALUMNAT 4t'!D48</f>
        <v>11</v>
      </c>
    </row>
    <row r="38" customFormat="false" ht="25.5" hidden="false" customHeight="true" outlineLevel="0" collapsed="false">
      <c r="A38" s="495"/>
      <c r="B38" s="495"/>
      <c r="C38" s="496"/>
      <c r="D38" s="497"/>
      <c r="E38" s="497"/>
      <c r="F38" s="497"/>
      <c r="G38" s="497"/>
      <c r="H38" s="498"/>
      <c r="I38" s="499"/>
      <c r="J38" s="500"/>
    </row>
    <row r="39" customFormat="false" ht="18.75" hidden="false" customHeight="true" outlineLevel="0" collapsed="false">
      <c r="A39" s="501" t="s">
        <v>322</v>
      </c>
      <c r="B39" s="501"/>
      <c r="C39" s="502" t="str">
        <f aca="false">'Àgora Notes Competencials'!EL2</f>
        <v>Física i Química</v>
      </c>
      <c r="D39" s="503" t="s">
        <v>323</v>
      </c>
      <c r="E39" s="503"/>
      <c r="F39" s="503"/>
      <c r="G39" s="504" t="s">
        <v>324</v>
      </c>
      <c r="H39" s="504"/>
      <c r="I39" s="499"/>
      <c r="J39" s="500"/>
    </row>
    <row r="40" customFormat="false" ht="20.25" hidden="false" customHeight="true" outlineLevel="0" collapsed="false">
      <c r="A40" s="501"/>
      <c r="B40" s="501"/>
      <c r="C40" s="502"/>
      <c r="D40" s="505" t="s">
        <v>325</v>
      </c>
      <c r="E40" s="505"/>
      <c r="F40" s="506" t="s">
        <v>326</v>
      </c>
      <c r="G40" s="506"/>
      <c r="H40" s="507" t="str">
        <f aca="false">H29</f>
        <v>Mitja periodicitat i constància</v>
      </c>
      <c r="I40" s="499"/>
      <c r="J40" s="500"/>
    </row>
    <row r="41" customFormat="false" ht="22.5" hidden="false" customHeight="true" outlineLevel="0" collapsed="false">
      <c r="A41" s="508" t="s">
        <v>328</v>
      </c>
      <c r="B41" s="509" t="s">
        <v>329</v>
      </c>
      <c r="C41" s="509"/>
      <c r="D41" s="510"/>
      <c r="E41" s="510"/>
      <c r="F41" s="510"/>
      <c r="G41" s="510"/>
      <c r="H41" s="510"/>
      <c r="I41" s="511" t="str">
        <f aca="false">I8</f>
        <v>x</v>
      </c>
      <c r="J41" s="500"/>
    </row>
    <row r="42" customFormat="false" ht="18.75" hidden="false" customHeight="true" outlineLevel="0" collapsed="false">
      <c r="A42" s="508" t="s">
        <v>330</v>
      </c>
      <c r="B42" s="509" t="s">
        <v>331</v>
      </c>
      <c r="C42" s="509"/>
      <c r="D42" s="512"/>
      <c r="E42" s="512"/>
      <c r="F42" s="512"/>
      <c r="G42" s="512"/>
      <c r="H42" s="512"/>
      <c r="I42" s="511"/>
      <c r="J42" s="500"/>
    </row>
    <row r="43" customFormat="false" ht="18.75" hidden="false" customHeight="true" outlineLevel="0" collapsed="false">
      <c r="A43" s="508" t="s">
        <v>332</v>
      </c>
      <c r="B43" s="509" t="s">
        <v>333</v>
      </c>
      <c r="C43" s="509"/>
      <c r="D43" s="512"/>
      <c r="E43" s="512"/>
      <c r="F43" s="512"/>
      <c r="G43" s="512"/>
      <c r="H43" s="512"/>
      <c r="I43" s="513" t="s">
        <v>216</v>
      </c>
      <c r="J43" s="500"/>
    </row>
    <row r="44" customFormat="false" ht="18.75" hidden="false" customHeight="true" outlineLevel="0" collapsed="false">
      <c r="A44" s="508" t="s">
        <v>334</v>
      </c>
      <c r="B44" s="509" t="s">
        <v>335</v>
      </c>
      <c r="C44" s="509"/>
      <c r="D44" s="512"/>
      <c r="E44" s="512"/>
      <c r="F44" s="512"/>
      <c r="G44" s="512"/>
      <c r="H44" s="512"/>
      <c r="I44" s="513"/>
      <c r="J44" s="500"/>
    </row>
    <row r="45" customFormat="false" ht="18.75" hidden="false" customHeight="true" outlineLevel="0" collapsed="false">
      <c r="A45" s="508" t="s">
        <v>336</v>
      </c>
      <c r="B45" s="509" t="s">
        <v>337</v>
      </c>
      <c r="C45" s="509"/>
      <c r="D45" s="514"/>
      <c r="E45" s="514"/>
      <c r="F45" s="515"/>
      <c r="G45" s="515"/>
      <c r="H45" s="516" t="e">
        <f aca="false">((D45*10/I41)+(F45*10/I45))/2</f>
        <v>#VALUE!</v>
      </c>
      <c r="I45" s="517" t="str">
        <f aca="false">I12</f>
        <v>x</v>
      </c>
      <c r="J45" s="500"/>
    </row>
    <row r="46" customFormat="false" ht="27.75" hidden="false" customHeight="true" outlineLevel="0" collapsed="false">
      <c r="A46" s="518"/>
      <c r="B46" s="519"/>
      <c r="C46" s="519"/>
      <c r="D46" s="519"/>
      <c r="E46" s="519"/>
      <c r="F46" s="520" t="s">
        <v>338</v>
      </c>
      <c r="G46" s="520"/>
      <c r="H46" s="521" t="e">
        <f aca="false">AVERAGE(D41:H44,H45)</f>
        <v>#VALUE!</v>
      </c>
      <c r="I46" s="522" t="s">
        <v>340</v>
      </c>
      <c r="J46" s="500"/>
    </row>
    <row r="47" customFormat="false" ht="15" hidden="false" customHeight="true" outlineLevel="0" collapsed="false">
      <c r="A47" s="523"/>
      <c r="B47" s="523"/>
      <c r="C47" s="523"/>
      <c r="D47" s="523"/>
      <c r="E47" s="523"/>
      <c r="F47" s="523"/>
      <c r="G47" s="523"/>
      <c r="H47" s="523"/>
      <c r="I47" s="523"/>
      <c r="J47" s="524"/>
    </row>
    <row r="48" customFormat="false" ht="26.25" hidden="false" customHeight="true" outlineLevel="0" collapsed="false">
      <c r="A48" s="495" t="n">
        <f aca="false">'ALUMNAT 4t'!F52</f>
        <v>2</v>
      </c>
      <c r="B48" s="496" t="str">
        <f aca="false">'Àgora Notes Competencials'!C1</f>
        <v>Com preferim informar-nos de les notícies esportives en l'actualitat? Tradicional o xarxes socials?</v>
      </c>
      <c r="C48" s="496"/>
      <c r="D48" s="497" t="str">
        <f aca="false">'Àgora Notes Competencials'!C3</f>
        <v>Alonso, Mar</v>
      </c>
      <c r="E48" s="497" t="str">
        <f aca="false">'Àgora Notes Competencials'!D3</f>
        <v>Calderón, Jeymert</v>
      </c>
      <c r="F48" s="497" t="str">
        <f aca="false">'Àgora Notes Competencials'!E3</f>
        <v>Gaya, Raquel</v>
      </c>
      <c r="G48" s="497" t="str">
        <f aca="false">'Àgora Notes Competencials'!F3</f>
        <v>Pous, Marta</v>
      </c>
      <c r="H48" s="497" t="n">
        <f aca="false">'Àgora Notes Competencials'!G3</f>
        <v>0</v>
      </c>
      <c r="I48" s="499" t="s">
        <v>321</v>
      </c>
      <c r="J48" s="500" t="n">
        <f aca="false">'ALUMNAT 4t'!D52</f>
        <v>10</v>
      </c>
    </row>
    <row r="49" customFormat="false" ht="26.25" hidden="false" customHeight="true" outlineLevel="0" collapsed="false">
      <c r="A49" s="495"/>
      <c r="B49" s="495"/>
      <c r="C49" s="496"/>
      <c r="D49" s="497"/>
      <c r="E49" s="497"/>
      <c r="F49" s="497"/>
      <c r="G49" s="497"/>
      <c r="H49" s="497"/>
      <c r="I49" s="499"/>
      <c r="J49" s="500"/>
    </row>
    <row r="50" customFormat="false" ht="18.75" hidden="false" customHeight="true" outlineLevel="0" collapsed="false">
      <c r="A50" s="501" t="s">
        <v>322</v>
      </c>
      <c r="B50" s="501"/>
      <c r="C50" s="502" t="str">
        <f aca="false">'Àgora Notes Competencials'!J2</f>
        <v>Educació Física</v>
      </c>
      <c r="D50" s="503" t="s">
        <v>323</v>
      </c>
      <c r="E50" s="503"/>
      <c r="F50" s="503"/>
      <c r="G50" s="504" t="s">
        <v>324</v>
      </c>
      <c r="H50" s="504"/>
      <c r="I50" s="499"/>
      <c r="J50" s="500"/>
    </row>
    <row r="51" customFormat="false" ht="20.25" hidden="false" customHeight="true" outlineLevel="0" collapsed="false">
      <c r="A51" s="501"/>
      <c r="B51" s="501"/>
      <c r="C51" s="502"/>
      <c r="D51" s="505" t="s">
        <v>325</v>
      </c>
      <c r="E51" s="505"/>
      <c r="F51" s="506" t="s">
        <v>326</v>
      </c>
      <c r="G51" s="506"/>
      <c r="H51" s="507" t="str">
        <f aca="false">H40</f>
        <v>Mitja periodicitat i constància</v>
      </c>
      <c r="I51" s="499"/>
      <c r="J51" s="500"/>
    </row>
    <row r="52" customFormat="false" ht="22.5" hidden="false" customHeight="true" outlineLevel="0" collapsed="false">
      <c r="A52" s="508" t="s">
        <v>328</v>
      </c>
      <c r="B52" s="509" t="s">
        <v>329</v>
      </c>
      <c r="C52" s="509"/>
      <c r="D52" s="510"/>
      <c r="E52" s="510"/>
      <c r="F52" s="510"/>
      <c r="G52" s="510"/>
      <c r="H52" s="510"/>
      <c r="I52" s="511" t="str">
        <f aca="false">I8</f>
        <v>x</v>
      </c>
      <c r="J52" s="500"/>
    </row>
    <row r="53" customFormat="false" ht="18.75" hidden="false" customHeight="true" outlineLevel="0" collapsed="false">
      <c r="A53" s="508" t="s">
        <v>330</v>
      </c>
      <c r="B53" s="509" t="s">
        <v>331</v>
      </c>
      <c r="C53" s="509"/>
      <c r="D53" s="512"/>
      <c r="E53" s="512"/>
      <c r="F53" s="512"/>
      <c r="G53" s="512"/>
      <c r="H53" s="512"/>
      <c r="I53" s="511"/>
      <c r="J53" s="500"/>
    </row>
    <row r="54" customFormat="false" ht="18.75" hidden="false" customHeight="true" outlineLevel="0" collapsed="false">
      <c r="A54" s="508" t="s">
        <v>332</v>
      </c>
      <c r="B54" s="509" t="s">
        <v>333</v>
      </c>
      <c r="C54" s="509"/>
      <c r="D54" s="512"/>
      <c r="E54" s="512"/>
      <c r="F54" s="512"/>
      <c r="G54" s="512"/>
      <c r="H54" s="512"/>
      <c r="I54" s="513" t="s">
        <v>216</v>
      </c>
      <c r="J54" s="500"/>
    </row>
    <row r="55" customFormat="false" ht="18.75" hidden="false" customHeight="true" outlineLevel="0" collapsed="false">
      <c r="A55" s="508" t="s">
        <v>334</v>
      </c>
      <c r="B55" s="509" t="s">
        <v>335</v>
      </c>
      <c r="C55" s="509"/>
      <c r="D55" s="512"/>
      <c r="E55" s="512"/>
      <c r="F55" s="512"/>
      <c r="G55" s="512"/>
      <c r="H55" s="512"/>
      <c r="I55" s="513"/>
      <c r="J55" s="500"/>
    </row>
    <row r="56" customFormat="false" ht="18.75" hidden="false" customHeight="true" outlineLevel="0" collapsed="false">
      <c r="A56" s="508" t="s">
        <v>336</v>
      </c>
      <c r="B56" s="509" t="s">
        <v>337</v>
      </c>
      <c r="C56" s="509"/>
      <c r="D56" s="514"/>
      <c r="E56" s="514"/>
      <c r="F56" s="515"/>
      <c r="G56" s="515"/>
      <c r="H56" s="516" t="e">
        <f aca="false">((D56*10/I52)+(F56*10/I56))/2</f>
        <v>#VALUE!</v>
      </c>
      <c r="I56" s="517" t="str">
        <f aca="false">I12</f>
        <v>x</v>
      </c>
      <c r="J56" s="500"/>
    </row>
    <row r="57" customFormat="false" ht="27.75" hidden="false" customHeight="true" outlineLevel="0" collapsed="false">
      <c r="A57" s="518"/>
      <c r="B57" s="519"/>
      <c r="C57" s="519"/>
      <c r="D57" s="519"/>
      <c r="E57" s="519"/>
      <c r="F57" s="520" t="s">
        <v>338</v>
      </c>
      <c r="G57" s="520"/>
      <c r="H57" s="521" t="e">
        <f aca="false">AVERAGE(D52:H55,H56)</f>
        <v>#VALUE!</v>
      </c>
      <c r="I57" s="522" t="s">
        <v>340</v>
      </c>
      <c r="J57" s="500"/>
    </row>
    <row r="58" customFormat="false" ht="15" hidden="false" customHeight="true" outlineLevel="0" collapsed="false">
      <c r="A58" s="523"/>
      <c r="B58" s="523"/>
      <c r="C58" s="523"/>
      <c r="D58" s="523"/>
      <c r="E58" s="523"/>
      <c r="F58" s="523"/>
      <c r="G58" s="523"/>
      <c r="H58" s="523"/>
      <c r="I58" s="523"/>
      <c r="J58" s="524"/>
    </row>
    <row r="59" customFormat="false" ht="18.75" hidden="false" customHeight="true" outlineLevel="0" collapsed="false">
      <c r="A59" s="495" t="n">
        <f aca="false">'ALUMNAT 4t'!F56</f>
        <v>5</v>
      </c>
      <c r="B59" s="496" t="n">
        <f aca="false">'Àgora Notes Competencials'!EQ1</f>
        <v>0</v>
      </c>
      <c r="C59" s="496"/>
      <c r="D59" s="497" t="s">
        <v>191</v>
      </c>
      <c r="E59" s="497" t="s">
        <v>191</v>
      </c>
      <c r="F59" s="497" t="s">
        <v>191</v>
      </c>
      <c r="G59" s="497" t="s">
        <v>191</v>
      </c>
      <c r="H59" s="498" t="s">
        <v>191</v>
      </c>
      <c r="I59" s="499" t="s">
        <v>321</v>
      </c>
      <c r="J59" s="500" t="n">
        <f aca="false">'ALUMNAT 4t'!D56</f>
        <v>6</v>
      </c>
    </row>
    <row r="60" customFormat="false" ht="25.5" hidden="false" customHeight="true" outlineLevel="0" collapsed="false">
      <c r="A60" s="495"/>
      <c r="B60" s="495"/>
      <c r="C60" s="496"/>
      <c r="D60" s="497"/>
      <c r="E60" s="497"/>
      <c r="F60" s="497"/>
      <c r="G60" s="497"/>
      <c r="H60" s="498"/>
      <c r="I60" s="499"/>
      <c r="J60" s="500"/>
    </row>
    <row r="61" customFormat="false" ht="18.75" hidden="false" customHeight="true" outlineLevel="0" collapsed="false">
      <c r="A61" s="501" t="s">
        <v>322</v>
      </c>
      <c r="B61" s="501"/>
      <c r="C61" s="502" t="n">
        <f aca="false">'Àgora Notes Competencials'!EX2</f>
        <v>0</v>
      </c>
      <c r="D61" s="503" t="s">
        <v>323</v>
      </c>
      <c r="E61" s="503"/>
      <c r="F61" s="503"/>
      <c r="G61" s="504" t="s">
        <v>324</v>
      </c>
      <c r="H61" s="504"/>
      <c r="I61" s="499"/>
      <c r="J61" s="500"/>
    </row>
    <row r="62" customFormat="false" ht="20.25" hidden="false" customHeight="true" outlineLevel="0" collapsed="false">
      <c r="A62" s="501"/>
      <c r="B62" s="501"/>
      <c r="C62" s="502"/>
      <c r="D62" s="505" t="s">
        <v>325</v>
      </c>
      <c r="E62" s="505"/>
      <c r="F62" s="506" t="s">
        <v>326</v>
      </c>
      <c r="G62" s="506"/>
      <c r="H62" s="507" t="str">
        <f aca="false">H51</f>
        <v>Mitja periodicitat i constància</v>
      </c>
      <c r="I62" s="499"/>
      <c r="J62" s="500"/>
    </row>
    <row r="63" customFormat="false" ht="22.5" hidden="false" customHeight="true" outlineLevel="0" collapsed="false">
      <c r="A63" s="508" t="s">
        <v>328</v>
      </c>
      <c r="B63" s="509" t="s">
        <v>329</v>
      </c>
      <c r="C63" s="509"/>
      <c r="D63" s="510"/>
      <c r="E63" s="510"/>
      <c r="F63" s="510"/>
      <c r="G63" s="510"/>
      <c r="H63" s="510"/>
      <c r="I63" s="511" t="str">
        <f aca="false">I8</f>
        <v>x</v>
      </c>
      <c r="J63" s="500"/>
    </row>
    <row r="64" customFormat="false" ht="18.75" hidden="false" customHeight="true" outlineLevel="0" collapsed="false">
      <c r="A64" s="508" t="s">
        <v>330</v>
      </c>
      <c r="B64" s="509" t="s">
        <v>331</v>
      </c>
      <c r="C64" s="509"/>
      <c r="D64" s="512"/>
      <c r="E64" s="512"/>
      <c r="F64" s="512"/>
      <c r="G64" s="512"/>
      <c r="H64" s="512"/>
      <c r="I64" s="511"/>
      <c r="J64" s="500"/>
    </row>
    <row r="65" customFormat="false" ht="18.75" hidden="false" customHeight="true" outlineLevel="0" collapsed="false">
      <c r="A65" s="508" t="s">
        <v>332</v>
      </c>
      <c r="B65" s="509" t="s">
        <v>333</v>
      </c>
      <c r="C65" s="509"/>
      <c r="D65" s="512"/>
      <c r="E65" s="512"/>
      <c r="F65" s="512"/>
      <c r="G65" s="512"/>
      <c r="H65" s="512"/>
      <c r="I65" s="513" t="s">
        <v>216</v>
      </c>
      <c r="J65" s="500"/>
    </row>
    <row r="66" customFormat="false" ht="18.75" hidden="false" customHeight="true" outlineLevel="0" collapsed="false">
      <c r="A66" s="508" t="s">
        <v>334</v>
      </c>
      <c r="B66" s="509" t="s">
        <v>335</v>
      </c>
      <c r="C66" s="509"/>
      <c r="D66" s="512"/>
      <c r="E66" s="512"/>
      <c r="F66" s="512"/>
      <c r="G66" s="512"/>
      <c r="H66" s="512"/>
      <c r="I66" s="513"/>
      <c r="J66" s="500"/>
    </row>
    <row r="67" customFormat="false" ht="18.75" hidden="false" customHeight="true" outlineLevel="0" collapsed="false">
      <c r="A67" s="508" t="s">
        <v>336</v>
      </c>
      <c r="B67" s="509" t="s">
        <v>337</v>
      </c>
      <c r="C67" s="509"/>
      <c r="D67" s="514"/>
      <c r="E67" s="514"/>
      <c r="F67" s="515"/>
      <c r="G67" s="515"/>
      <c r="H67" s="516" t="e">
        <f aca="false">((D67*10/I63)+(F67*10/I67))/2</f>
        <v>#VALUE!</v>
      </c>
      <c r="I67" s="517" t="str">
        <f aca="false">I12</f>
        <v>x</v>
      </c>
      <c r="J67" s="500"/>
    </row>
    <row r="68" customFormat="false" ht="27.75" hidden="false" customHeight="true" outlineLevel="0" collapsed="false">
      <c r="A68" s="518"/>
      <c r="B68" s="519"/>
      <c r="C68" s="519"/>
      <c r="D68" s="519"/>
      <c r="E68" s="519"/>
      <c r="F68" s="520" t="s">
        <v>338</v>
      </c>
      <c r="G68" s="520"/>
      <c r="H68" s="521" t="e">
        <f aca="false">AVERAGE(D63:H66,H67)</f>
        <v>#VALUE!</v>
      </c>
      <c r="I68" s="522" t="s">
        <v>340</v>
      </c>
      <c r="J68" s="500"/>
    </row>
    <row r="69" customFormat="false" ht="15" hidden="false" customHeight="true" outlineLevel="0" collapsed="false">
      <c r="A69" s="523"/>
      <c r="B69" s="523"/>
      <c r="C69" s="523"/>
      <c r="D69" s="523"/>
      <c r="E69" s="523"/>
      <c r="F69" s="523"/>
      <c r="G69" s="523"/>
      <c r="H69" s="523"/>
      <c r="I69" s="523"/>
      <c r="J69" s="524"/>
    </row>
    <row r="70" customFormat="false" ht="18.75" hidden="false" customHeight="true" outlineLevel="0" collapsed="false">
      <c r="A70" s="495" t="n">
        <f aca="false">'ALUMNAT 4t'!F60</f>
        <v>10</v>
      </c>
      <c r="B70" s="496" t="str">
        <f aca="false">'Àgora Notes Competencials'!O1</f>
        <v>Tecnología, ¿beneficia o perjudica el desarrollo de los niños?</v>
      </c>
      <c r="C70" s="496"/>
      <c r="D70" s="497" t="str">
        <f aca="false">'Àgora Notes Competencials'!O3</f>
        <v>Cáceres, Judith</v>
      </c>
      <c r="E70" s="497" t="str">
        <f aca="false">'Àgora Notes Competencials'!P3</f>
        <v>Etcheverry, Tomas Agustin</v>
      </c>
      <c r="F70" s="497" t="str">
        <f aca="false">'Àgora Notes Competencials'!Q3</f>
        <v>Llorente, Vinyet</v>
      </c>
      <c r="G70" s="497" t="str">
        <f aca="false">'Àgora Notes Competencials'!R3</f>
        <v>Mateos, Joel</v>
      </c>
      <c r="H70" s="497" t="n">
        <f aca="false">'Àgora Notes Competencials'!S3</f>
        <v>0</v>
      </c>
      <c r="I70" s="499" t="s">
        <v>321</v>
      </c>
      <c r="J70" s="500" t="n">
        <f aca="false">'ALUMNAT 4t'!D60</f>
        <v>20</v>
      </c>
    </row>
    <row r="71" customFormat="false" ht="26.25" hidden="false" customHeight="true" outlineLevel="0" collapsed="false">
      <c r="A71" s="495"/>
      <c r="B71" s="495"/>
      <c r="C71" s="496"/>
      <c r="D71" s="497"/>
      <c r="E71" s="497"/>
      <c r="F71" s="497"/>
      <c r="G71" s="497"/>
      <c r="H71" s="497"/>
      <c r="I71" s="499"/>
      <c r="J71" s="500"/>
    </row>
    <row r="72" customFormat="false" ht="18.75" hidden="false" customHeight="true" outlineLevel="0" collapsed="false">
      <c r="A72" s="501" t="s">
        <v>322</v>
      </c>
      <c r="B72" s="501"/>
      <c r="C72" s="502" t="str">
        <f aca="false">'Àgora Notes Competencials'!V2</f>
        <v>Tecnologia</v>
      </c>
      <c r="D72" s="503" t="s">
        <v>323</v>
      </c>
      <c r="E72" s="503"/>
      <c r="F72" s="503"/>
      <c r="G72" s="504" t="s">
        <v>324</v>
      </c>
      <c r="H72" s="504"/>
      <c r="I72" s="499"/>
      <c r="J72" s="500"/>
    </row>
    <row r="73" customFormat="false" ht="20.25" hidden="false" customHeight="true" outlineLevel="0" collapsed="false">
      <c r="A73" s="501"/>
      <c r="B73" s="501"/>
      <c r="C73" s="502"/>
      <c r="D73" s="505" t="s">
        <v>325</v>
      </c>
      <c r="E73" s="505"/>
      <c r="F73" s="506" t="s">
        <v>326</v>
      </c>
      <c r="G73" s="506"/>
      <c r="H73" s="507" t="str">
        <f aca="false">H62</f>
        <v>Mitja periodicitat i constància</v>
      </c>
      <c r="I73" s="499"/>
      <c r="J73" s="500"/>
    </row>
    <row r="74" customFormat="false" ht="22.5" hidden="false" customHeight="true" outlineLevel="0" collapsed="false">
      <c r="A74" s="508" t="s">
        <v>328</v>
      </c>
      <c r="B74" s="509" t="s">
        <v>329</v>
      </c>
      <c r="C74" s="509"/>
      <c r="D74" s="510"/>
      <c r="E74" s="510"/>
      <c r="F74" s="510"/>
      <c r="G74" s="510"/>
      <c r="H74" s="510"/>
      <c r="I74" s="511" t="str">
        <f aca="false">I8</f>
        <v>x</v>
      </c>
      <c r="J74" s="500"/>
    </row>
    <row r="75" customFormat="false" ht="18.75" hidden="false" customHeight="true" outlineLevel="0" collapsed="false">
      <c r="A75" s="508" t="s">
        <v>330</v>
      </c>
      <c r="B75" s="509" t="s">
        <v>331</v>
      </c>
      <c r="C75" s="509"/>
      <c r="D75" s="512"/>
      <c r="E75" s="512"/>
      <c r="F75" s="512"/>
      <c r="G75" s="512"/>
      <c r="H75" s="512"/>
      <c r="I75" s="511"/>
      <c r="J75" s="500"/>
    </row>
    <row r="76" customFormat="false" ht="18.75" hidden="false" customHeight="true" outlineLevel="0" collapsed="false">
      <c r="A76" s="508" t="s">
        <v>332</v>
      </c>
      <c r="B76" s="509" t="s">
        <v>333</v>
      </c>
      <c r="C76" s="509"/>
      <c r="D76" s="512"/>
      <c r="E76" s="512"/>
      <c r="F76" s="512"/>
      <c r="G76" s="512"/>
      <c r="H76" s="512"/>
      <c r="I76" s="513" t="s">
        <v>216</v>
      </c>
      <c r="J76" s="500"/>
    </row>
    <row r="77" customFormat="false" ht="18.75" hidden="false" customHeight="true" outlineLevel="0" collapsed="false">
      <c r="A77" s="508" t="s">
        <v>334</v>
      </c>
      <c r="B77" s="509" t="s">
        <v>335</v>
      </c>
      <c r="C77" s="509"/>
      <c r="D77" s="512"/>
      <c r="E77" s="512"/>
      <c r="F77" s="512"/>
      <c r="G77" s="512"/>
      <c r="H77" s="512"/>
      <c r="I77" s="513"/>
      <c r="J77" s="500"/>
    </row>
    <row r="78" customFormat="false" ht="18.75" hidden="false" customHeight="true" outlineLevel="0" collapsed="false">
      <c r="A78" s="508" t="s">
        <v>336</v>
      </c>
      <c r="B78" s="509" t="s">
        <v>337</v>
      </c>
      <c r="C78" s="509"/>
      <c r="D78" s="514"/>
      <c r="E78" s="514"/>
      <c r="F78" s="515"/>
      <c r="G78" s="515"/>
      <c r="H78" s="516" t="e">
        <f aca="false">((D78*10/I74)+(F78*10/I78))/2</f>
        <v>#VALUE!</v>
      </c>
      <c r="I78" s="517" t="str">
        <f aca="false">I12</f>
        <v>x</v>
      </c>
      <c r="J78" s="500"/>
    </row>
    <row r="79" customFormat="false" ht="27.75" hidden="false" customHeight="true" outlineLevel="0" collapsed="false">
      <c r="A79" s="518"/>
      <c r="B79" s="519"/>
      <c r="C79" s="519"/>
      <c r="D79" s="519"/>
      <c r="E79" s="519"/>
      <c r="F79" s="520" t="s">
        <v>338</v>
      </c>
      <c r="G79" s="520"/>
      <c r="H79" s="521" t="e">
        <f aca="false">AVERAGE(D74:H77,H78)</f>
        <v>#VALUE!</v>
      </c>
      <c r="I79" s="522" t="s">
        <v>340</v>
      </c>
      <c r="J79" s="500"/>
    </row>
    <row r="80" customFormat="false" ht="15" hidden="false" customHeight="true" outlineLevel="0" collapsed="false">
      <c r="A80" s="523"/>
      <c r="B80" s="523"/>
      <c r="C80" s="523"/>
      <c r="D80" s="523"/>
      <c r="E80" s="523"/>
      <c r="F80" s="523"/>
      <c r="G80" s="523"/>
      <c r="H80" s="523"/>
      <c r="I80" s="523"/>
      <c r="J80" s="524"/>
    </row>
    <row r="81" customFormat="false" ht="900" hidden="false" customHeight="true" outlineLevel="0" collapsed="false">
      <c r="A81" s="525"/>
      <c r="B81" s="525"/>
      <c r="C81" s="525"/>
      <c r="D81" s="525"/>
      <c r="E81" s="525"/>
      <c r="F81" s="525"/>
      <c r="G81" s="525"/>
      <c r="H81" s="525"/>
      <c r="I81" s="525"/>
      <c r="J81" s="525"/>
    </row>
  </sheetData>
  <mergeCells count="223">
    <mergeCell ref="A1:A2"/>
    <mergeCell ref="B1:C3"/>
    <mergeCell ref="D1:H2"/>
    <mergeCell ref="I1:I3"/>
    <mergeCell ref="J1:J3"/>
    <mergeCell ref="D3:H3"/>
    <mergeCell ref="A4:A5"/>
    <mergeCell ref="B4:C5"/>
    <mergeCell ref="D4:D5"/>
    <mergeCell ref="E4:E5"/>
    <mergeCell ref="F4:F5"/>
    <mergeCell ref="G4:G5"/>
    <mergeCell ref="H4:H5"/>
    <mergeCell ref="I4:I7"/>
    <mergeCell ref="J4:J13"/>
    <mergeCell ref="A6:B7"/>
    <mergeCell ref="C6:C7"/>
    <mergeCell ref="D6:F6"/>
    <mergeCell ref="G6:H6"/>
    <mergeCell ref="D7:E7"/>
    <mergeCell ref="F7:G7"/>
    <mergeCell ref="B8:C8"/>
    <mergeCell ref="D8:H8"/>
    <mergeCell ref="I8:I9"/>
    <mergeCell ref="B9:C9"/>
    <mergeCell ref="D9:H9"/>
    <mergeCell ref="B10:C10"/>
    <mergeCell ref="D10:H10"/>
    <mergeCell ref="I10:I11"/>
    <mergeCell ref="B11:C11"/>
    <mergeCell ref="D11:H11"/>
    <mergeCell ref="B12:C12"/>
    <mergeCell ref="D12:E12"/>
    <mergeCell ref="F12:G12"/>
    <mergeCell ref="C13:E13"/>
    <mergeCell ref="F13:G13"/>
    <mergeCell ref="A14:I14"/>
    <mergeCell ref="A15:A16"/>
    <mergeCell ref="B15:C16"/>
    <mergeCell ref="D15:D16"/>
    <mergeCell ref="E15:E16"/>
    <mergeCell ref="F15:F16"/>
    <mergeCell ref="G15:G16"/>
    <mergeCell ref="H15:H16"/>
    <mergeCell ref="I15:I18"/>
    <mergeCell ref="J15:J24"/>
    <mergeCell ref="A17:B18"/>
    <mergeCell ref="C17:C18"/>
    <mergeCell ref="D17:F17"/>
    <mergeCell ref="G17:H17"/>
    <mergeCell ref="D18:E18"/>
    <mergeCell ref="F18:G18"/>
    <mergeCell ref="B19:C19"/>
    <mergeCell ref="D19:H19"/>
    <mergeCell ref="I19:I20"/>
    <mergeCell ref="B20:C20"/>
    <mergeCell ref="D20:H20"/>
    <mergeCell ref="B21:C21"/>
    <mergeCell ref="D21:H21"/>
    <mergeCell ref="I21:I22"/>
    <mergeCell ref="B22:C22"/>
    <mergeCell ref="D22:H22"/>
    <mergeCell ref="B23:C23"/>
    <mergeCell ref="D23:E23"/>
    <mergeCell ref="F23:G23"/>
    <mergeCell ref="C24:E24"/>
    <mergeCell ref="F24:G24"/>
    <mergeCell ref="A25:I25"/>
    <mergeCell ref="A26:A27"/>
    <mergeCell ref="B26:C27"/>
    <mergeCell ref="D26:D27"/>
    <mergeCell ref="E26:E27"/>
    <mergeCell ref="F26:F27"/>
    <mergeCell ref="G26:G27"/>
    <mergeCell ref="H26:H27"/>
    <mergeCell ref="I26:I29"/>
    <mergeCell ref="J26:J35"/>
    <mergeCell ref="A28:B29"/>
    <mergeCell ref="C28:C29"/>
    <mergeCell ref="D28:F28"/>
    <mergeCell ref="G28:H28"/>
    <mergeCell ref="D29:E29"/>
    <mergeCell ref="F29:G29"/>
    <mergeCell ref="B30:C30"/>
    <mergeCell ref="D30:H30"/>
    <mergeCell ref="I30:I31"/>
    <mergeCell ref="B31:C31"/>
    <mergeCell ref="D31:H31"/>
    <mergeCell ref="B32:C32"/>
    <mergeCell ref="D32:H32"/>
    <mergeCell ref="I32:I33"/>
    <mergeCell ref="B33:C33"/>
    <mergeCell ref="D33:H33"/>
    <mergeCell ref="B34:C34"/>
    <mergeCell ref="D34:E34"/>
    <mergeCell ref="F34:G34"/>
    <mergeCell ref="C35:E35"/>
    <mergeCell ref="F35:G35"/>
    <mergeCell ref="A36:I36"/>
    <mergeCell ref="A37:A38"/>
    <mergeCell ref="B37:C38"/>
    <mergeCell ref="D37:D38"/>
    <mergeCell ref="E37:E38"/>
    <mergeCell ref="F37:F38"/>
    <mergeCell ref="G37:G38"/>
    <mergeCell ref="H37:H38"/>
    <mergeCell ref="I37:I40"/>
    <mergeCell ref="J37:J46"/>
    <mergeCell ref="A39:B40"/>
    <mergeCell ref="C39:C40"/>
    <mergeCell ref="D39:F39"/>
    <mergeCell ref="G39:H39"/>
    <mergeCell ref="D40:E40"/>
    <mergeCell ref="F40:G40"/>
    <mergeCell ref="B41:C41"/>
    <mergeCell ref="D41:H41"/>
    <mergeCell ref="I41:I42"/>
    <mergeCell ref="B42:C42"/>
    <mergeCell ref="D42:H42"/>
    <mergeCell ref="B43:C43"/>
    <mergeCell ref="D43:H43"/>
    <mergeCell ref="I43:I44"/>
    <mergeCell ref="B44:C44"/>
    <mergeCell ref="D44:H44"/>
    <mergeCell ref="B45:C45"/>
    <mergeCell ref="D45:E45"/>
    <mergeCell ref="F45:G45"/>
    <mergeCell ref="C46:E46"/>
    <mergeCell ref="F46:G46"/>
    <mergeCell ref="A47:I47"/>
    <mergeCell ref="A48:A49"/>
    <mergeCell ref="B48:C49"/>
    <mergeCell ref="D48:D49"/>
    <mergeCell ref="E48:E49"/>
    <mergeCell ref="F48:F49"/>
    <mergeCell ref="G48:G49"/>
    <mergeCell ref="H48:H49"/>
    <mergeCell ref="I48:I51"/>
    <mergeCell ref="J48:J57"/>
    <mergeCell ref="A50:B51"/>
    <mergeCell ref="C50:C51"/>
    <mergeCell ref="D50:F50"/>
    <mergeCell ref="G50:H50"/>
    <mergeCell ref="D51:E51"/>
    <mergeCell ref="F51:G51"/>
    <mergeCell ref="B52:C52"/>
    <mergeCell ref="D52:H52"/>
    <mergeCell ref="I52:I53"/>
    <mergeCell ref="B53:C53"/>
    <mergeCell ref="D53:H53"/>
    <mergeCell ref="B54:C54"/>
    <mergeCell ref="D54:H54"/>
    <mergeCell ref="I54:I55"/>
    <mergeCell ref="B55:C55"/>
    <mergeCell ref="D55:H55"/>
    <mergeCell ref="B56:C56"/>
    <mergeCell ref="D56:E56"/>
    <mergeCell ref="F56:G56"/>
    <mergeCell ref="C57:E57"/>
    <mergeCell ref="F57:G57"/>
    <mergeCell ref="A58:I58"/>
    <mergeCell ref="A59:A60"/>
    <mergeCell ref="B59:C60"/>
    <mergeCell ref="D59:D60"/>
    <mergeCell ref="E59:E60"/>
    <mergeCell ref="F59:F60"/>
    <mergeCell ref="G59:G60"/>
    <mergeCell ref="H59:H60"/>
    <mergeCell ref="I59:I62"/>
    <mergeCell ref="J59:J68"/>
    <mergeCell ref="A61:B62"/>
    <mergeCell ref="C61:C62"/>
    <mergeCell ref="D61:F61"/>
    <mergeCell ref="G61:H61"/>
    <mergeCell ref="D62:E62"/>
    <mergeCell ref="F62:G62"/>
    <mergeCell ref="B63:C63"/>
    <mergeCell ref="D63:H63"/>
    <mergeCell ref="I63:I64"/>
    <mergeCell ref="B64:C64"/>
    <mergeCell ref="D64:H64"/>
    <mergeCell ref="B65:C65"/>
    <mergeCell ref="D65:H65"/>
    <mergeCell ref="I65:I66"/>
    <mergeCell ref="B66:C66"/>
    <mergeCell ref="D66:H66"/>
    <mergeCell ref="B67:C67"/>
    <mergeCell ref="D67:E67"/>
    <mergeCell ref="F67:G67"/>
    <mergeCell ref="C68:E68"/>
    <mergeCell ref="F68:G68"/>
    <mergeCell ref="A69:I69"/>
    <mergeCell ref="A70:A71"/>
    <mergeCell ref="B70:C71"/>
    <mergeCell ref="D70:D71"/>
    <mergeCell ref="E70:E71"/>
    <mergeCell ref="F70:F71"/>
    <mergeCell ref="G70:G71"/>
    <mergeCell ref="H70:H71"/>
    <mergeCell ref="I70:I73"/>
    <mergeCell ref="J70:J79"/>
    <mergeCell ref="A72:B73"/>
    <mergeCell ref="C72:C73"/>
    <mergeCell ref="D72:F72"/>
    <mergeCell ref="G72:H72"/>
    <mergeCell ref="D73:E73"/>
    <mergeCell ref="F73:G73"/>
    <mergeCell ref="B74:C74"/>
    <mergeCell ref="D74:H74"/>
    <mergeCell ref="I74:I75"/>
    <mergeCell ref="B75:C75"/>
    <mergeCell ref="D75:H75"/>
    <mergeCell ref="B76:C76"/>
    <mergeCell ref="D76:H76"/>
    <mergeCell ref="I76:I77"/>
    <mergeCell ref="B77:C77"/>
    <mergeCell ref="D77:H77"/>
    <mergeCell ref="B78:C78"/>
    <mergeCell ref="D78:E78"/>
    <mergeCell ref="F78:G78"/>
    <mergeCell ref="C79:E79"/>
    <mergeCell ref="F79:G79"/>
    <mergeCell ref="A80:I80"/>
  </mergeCells>
  <conditionalFormatting sqref="D8:H11 D19:H22 D30:H33 D41:H44 D52:H55 D63:H66 D74:H77">
    <cfRule type="cellIs" priority="2" operator="greaterThan" aboveAverage="0" equalAverage="0" bottom="0" percent="0" rank="0" text="" dxfId="1">
      <formula>10</formula>
    </cfRule>
  </conditionalFormatting>
  <conditionalFormatting sqref="H12:H13 H23:H24 H34:H35 H45:H46 H56:H57 H67:H68 H78:H79">
    <cfRule type="cellIs" priority="3" operator="greaterThan" aboveAverage="0" equalAverage="0" bottom="0" percent="0" rank="0" text="" dxfId="1">
      <formula>10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EAD1DC"/>
    <pageSetUpPr fitToPage="false"/>
  </sheetPr>
  <dimension ref="A1:J8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B5" activeCellId="0" sqref="B5"/>
    </sheetView>
  </sheetViews>
  <sheetFormatPr defaultRowHeight="15.75" outlineLevelRow="0" outlineLevelCol="0"/>
  <cols>
    <col collapsed="false" customWidth="true" hidden="false" outlineLevel="0" max="1" min="1" style="0" width="15.87"/>
    <col collapsed="false" customWidth="true" hidden="false" outlineLevel="0" max="2" min="2" style="0" width="40.42"/>
    <col collapsed="false" customWidth="true" hidden="false" outlineLevel="0" max="3" min="3" style="0" width="18.71"/>
    <col collapsed="false" customWidth="true" hidden="false" outlineLevel="0" max="8" min="4" style="0" width="15.87"/>
    <col collapsed="false" customWidth="true" hidden="false" outlineLevel="0" max="9" min="9" style="0" width="18.58"/>
    <col collapsed="false" customWidth="true" hidden="false" outlineLevel="0" max="10" min="10" style="0" width="8.43"/>
    <col collapsed="false" customWidth="true" hidden="false" outlineLevel="0" max="1025" min="11" style="0" width="14.43"/>
  </cols>
  <sheetData>
    <row r="1" customFormat="false" ht="22.5" hidden="false" customHeight="true" outlineLevel="0" collapsed="false">
      <c r="A1" s="488" t="s">
        <v>342</v>
      </c>
      <c r="B1" s="489" t="s">
        <v>6</v>
      </c>
      <c r="C1" s="489"/>
      <c r="D1" s="490" t="s">
        <v>316</v>
      </c>
      <c r="E1" s="490"/>
      <c r="F1" s="490"/>
      <c r="G1" s="490"/>
      <c r="H1" s="490"/>
      <c r="I1" s="491" t="s">
        <v>317</v>
      </c>
      <c r="J1" s="492" t="s">
        <v>318</v>
      </c>
    </row>
    <row r="2" customFormat="false" ht="22.5" hidden="false" customHeight="true" outlineLevel="0" collapsed="false">
      <c r="A2" s="488"/>
      <c r="B2" s="488"/>
      <c r="C2" s="489"/>
      <c r="D2" s="490"/>
      <c r="E2" s="490"/>
      <c r="F2" s="490"/>
      <c r="G2" s="490"/>
      <c r="H2" s="490"/>
      <c r="I2" s="491"/>
      <c r="J2" s="492"/>
    </row>
    <row r="3" customFormat="false" ht="22.5" hidden="false" customHeight="true" outlineLevel="0" collapsed="false">
      <c r="A3" s="493" t="s">
        <v>319</v>
      </c>
      <c r="B3" s="489"/>
      <c r="C3" s="489"/>
      <c r="D3" s="494" t="s">
        <v>320</v>
      </c>
      <c r="E3" s="494"/>
      <c r="F3" s="494"/>
      <c r="G3" s="494"/>
      <c r="H3" s="494"/>
      <c r="I3" s="491"/>
      <c r="J3" s="492"/>
    </row>
    <row r="4" customFormat="false" ht="18.75" hidden="false" customHeight="true" outlineLevel="0" collapsed="false">
      <c r="A4" s="495" t="n">
        <f aca="false">'ALUMNAT 4t'!F73</f>
        <v>6</v>
      </c>
      <c r="B4" s="496" t="str">
        <f aca="false">'Àgora Notes Competencials'!CU1</f>
        <v>La robòtica substituirà a les persones?</v>
      </c>
      <c r="C4" s="496"/>
      <c r="D4" s="497" t="s">
        <v>191</v>
      </c>
      <c r="E4" s="497" t="s">
        <v>191</v>
      </c>
      <c r="F4" s="497" t="s">
        <v>191</v>
      </c>
      <c r="G4" s="497" t="s">
        <v>191</v>
      </c>
      <c r="H4" s="498" t="s">
        <v>191</v>
      </c>
      <c r="I4" s="499" t="s">
        <v>321</v>
      </c>
      <c r="J4" s="500" t="n">
        <f aca="false">'ALUMNAT 4t'!D73</f>
        <v>23</v>
      </c>
    </row>
    <row r="5" customFormat="false" ht="18.75" hidden="false" customHeight="true" outlineLevel="0" collapsed="false">
      <c r="A5" s="495"/>
      <c r="B5" s="495"/>
      <c r="C5" s="496"/>
      <c r="D5" s="497"/>
      <c r="E5" s="497"/>
      <c r="F5" s="497"/>
      <c r="G5" s="497"/>
      <c r="H5" s="498"/>
      <c r="I5" s="499"/>
      <c r="J5" s="500"/>
    </row>
    <row r="6" customFormat="false" ht="18.75" hidden="false" customHeight="true" outlineLevel="0" collapsed="false">
      <c r="A6" s="501" t="s">
        <v>322</v>
      </c>
      <c r="B6" s="501"/>
      <c r="C6" s="502" t="str">
        <f aca="false">'Àgora Notes Competencials'!DB2</f>
        <v>Tecnologia</v>
      </c>
      <c r="D6" s="503" t="s">
        <v>323</v>
      </c>
      <c r="E6" s="503"/>
      <c r="F6" s="503"/>
      <c r="G6" s="504" t="s">
        <v>324</v>
      </c>
      <c r="H6" s="504"/>
      <c r="I6" s="499"/>
      <c r="J6" s="500"/>
    </row>
    <row r="7" customFormat="false" ht="20.25" hidden="false" customHeight="true" outlineLevel="0" collapsed="false">
      <c r="A7" s="501"/>
      <c r="B7" s="501"/>
      <c r="C7" s="502"/>
      <c r="D7" s="505" t="s">
        <v>325</v>
      </c>
      <c r="E7" s="505"/>
      <c r="F7" s="506" t="s">
        <v>326</v>
      </c>
      <c r="G7" s="506"/>
      <c r="H7" s="507" t="s">
        <v>327</v>
      </c>
      <c r="I7" s="499"/>
      <c r="J7" s="500"/>
    </row>
    <row r="8" customFormat="false" ht="22.5" hidden="false" customHeight="true" outlineLevel="0" collapsed="false">
      <c r="A8" s="508" t="s">
        <v>328</v>
      </c>
      <c r="B8" s="509" t="s">
        <v>329</v>
      </c>
      <c r="C8" s="509"/>
      <c r="D8" s="510"/>
      <c r="E8" s="510"/>
      <c r="F8" s="510"/>
      <c r="G8" s="510"/>
      <c r="H8" s="510"/>
      <c r="I8" s="511" t="s">
        <v>196</v>
      </c>
      <c r="J8" s="500"/>
    </row>
    <row r="9" customFormat="false" ht="18.75" hidden="false" customHeight="true" outlineLevel="0" collapsed="false">
      <c r="A9" s="508" t="s">
        <v>330</v>
      </c>
      <c r="B9" s="509" t="s">
        <v>331</v>
      </c>
      <c r="C9" s="509"/>
      <c r="D9" s="512"/>
      <c r="E9" s="512"/>
      <c r="F9" s="512"/>
      <c r="G9" s="512"/>
      <c r="H9" s="512"/>
      <c r="I9" s="511"/>
      <c r="J9" s="500"/>
    </row>
    <row r="10" customFormat="false" ht="18.75" hidden="false" customHeight="true" outlineLevel="0" collapsed="false">
      <c r="A10" s="508" t="s">
        <v>332</v>
      </c>
      <c r="B10" s="509" t="s">
        <v>333</v>
      </c>
      <c r="C10" s="509"/>
      <c r="D10" s="512"/>
      <c r="E10" s="512"/>
      <c r="F10" s="512"/>
      <c r="G10" s="512"/>
      <c r="H10" s="512"/>
      <c r="I10" s="513" t="s">
        <v>216</v>
      </c>
      <c r="J10" s="500"/>
    </row>
    <row r="11" customFormat="false" ht="18.75" hidden="false" customHeight="true" outlineLevel="0" collapsed="false">
      <c r="A11" s="508" t="s">
        <v>334</v>
      </c>
      <c r="B11" s="509" t="s">
        <v>335</v>
      </c>
      <c r="C11" s="509"/>
      <c r="D11" s="512"/>
      <c r="E11" s="512"/>
      <c r="F11" s="512"/>
      <c r="G11" s="512"/>
      <c r="H11" s="512"/>
      <c r="I11" s="513"/>
      <c r="J11" s="500"/>
    </row>
    <row r="12" customFormat="false" ht="18.75" hidden="false" customHeight="true" outlineLevel="0" collapsed="false">
      <c r="A12" s="508" t="s">
        <v>336</v>
      </c>
      <c r="B12" s="509" t="s">
        <v>337</v>
      </c>
      <c r="C12" s="509"/>
      <c r="D12" s="514"/>
      <c r="E12" s="514"/>
      <c r="F12" s="515"/>
      <c r="G12" s="515"/>
      <c r="H12" s="516" t="e">
        <f aca="false">((D12*10/I8)+(F12*10/I12))/2</f>
        <v>#VALUE!</v>
      </c>
      <c r="I12" s="517" t="s">
        <v>196</v>
      </c>
      <c r="J12" s="500"/>
    </row>
    <row r="13" customFormat="false" ht="27.75" hidden="false" customHeight="true" outlineLevel="0" collapsed="false">
      <c r="A13" s="518"/>
      <c r="B13" s="519"/>
      <c r="C13" s="519"/>
      <c r="D13" s="519"/>
      <c r="E13" s="519"/>
      <c r="F13" s="520" t="s">
        <v>338</v>
      </c>
      <c r="G13" s="520"/>
      <c r="H13" s="521" t="e">
        <f aca="false">AVERAGE(D8:H11,H12)</f>
        <v>#VALUE!</v>
      </c>
      <c r="I13" s="522" t="s">
        <v>339</v>
      </c>
      <c r="J13" s="500"/>
    </row>
    <row r="14" customFormat="false" ht="15" hidden="false" customHeight="true" outlineLevel="0" collapsed="false">
      <c r="A14" s="523"/>
      <c r="B14" s="523"/>
      <c r="C14" s="523"/>
      <c r="D14" s="523"/>
      <c r="E14" s="523"/>
      <c r="F14" s="523"/>
      <c r="G14" s="523"/>
      <c r="H14" s="523"/>
      <c r="I14" s="523"/>
      <c r="J14" s="524"/>
    </row>
    <row r="15" customFormat="false" ht="18.75" hidden="false" customHeight="true" outlineLevel="0" collapsed="false">
      <c r="A15" s="495" t="n">
        <f aca="false">'ALUMNAT 4t'!F77</f>
        <v>4</v>
      </c>
      <c r="B15" s="496" t="str">
        <f aca="false">'Àgora Notes Competencials'!AY1</f>
        <v>Legalització de les drogues</v>
      </c>
      <c r="C15" s="496"/>
      <c r="D15" s="497" t="s">
        <v>191</v>
      </c>
      <c r="E15" s="497" t="s">
        <v>191</v>
      </c>
      <c r="F15" s="497" t="s">
        <v>191</v>
      </c>
      <c r="G15" s="497" t="s">
        <v>191</v>
      </c>
      <c r="H15" s="498" t="s">
        <v>191</v>
      </c>
      <c r="I15" s="499" t="s">
        <v>321</v>
      </c>
      <c r="J15" s="500" t="n">
        <f aca="false">'ALUMNAT 4t'!D77</f>
        <v>17</v>
      </c>
    </row>
    <row r="16" customFormat="false" ht="18.75" hidden="false" customHeight="true" outlineLevel="0" collapsed="false">
      <c r="A16" s="495"/>
      <c r="B16" s="495"/>
      <c r="C16" s="496"/>
      <c r="D16" s="497"/>
      <c r="E16" s="497"/>
      <c r="F16" s="497"/>
      <c r="G16" s="497"/>
      <c r="H16" s="498"/>
      <c r="I16" s="499"/>
      <c r="J16" s="500"/>
    </row>
    <row r="17" customFormat="false" ht="18.75" hidden="false" customHeight="true" outlineLevel="0" collapsed="false">
      <c r="A17" s="501" t="s">
        <v>322</v>
      </c>
      <c r="B17" s="501"/>
      <c r="C17" s="502" t="str">
        <f aca="false">'Àgora Notes Competencials'!BF2</f>
        <v>Física i Química</v>
      </c>
      <c r="D17" s="503" t="s">
        <v>323</v>
      </c>
      <c r="E17" s="503"/>
      <c r="F17" s="503"/>
      <c r="G17" s="504" t="s">
        <v>324</v>
      </c>
      <c r="H17" s="504"/>
      <c r="I17" s="499"/>
      <c r="J17" s="500"/>
    </row>
    <row r="18" customFormat="false" ht="20.25" hidden="false" customHeight="true" outlineLevel="0" collapsed="false">
      <c r="A18" s="501"/>
      <c r="B18" s="501"/>
      <c r="C18" s="502"/>
      <c r="D18" s="505" t="s">
        <v>325</v>
      </c>
      <c r="E18" s="505"/>
      <c r="F18" s="506" t="s">
        <v>326</v>
      </c>
      <c r="G18" s="506"/>
      <c r="H18" s="507" t="str">
        <f aca="false">H7</f>
        <v>Mitja periodicitat i constància</v>
      </c>
      <c r="I18" s="499"/>
      <c r="J18" s="500"/>
    </row>
    <row r="19" customFormat="false" ht="22.5" hidden="false" customHeight="true" outlineLevel="0" collapsed="false">
      <c r="A19" s="508" t="s">
        <v>328</v>
      </c>
      <c r="B19" s="509" t="s">
        <v>329</v>
      </c>
      <c r="C19" s="509"/>
      <c r="D19" s="510"/>
      <c r="E19" s="510"/>
      <c r="F19" s="510"/>
      <c r="G19" s="510"/>
      <c r="H19" s="510"/>
      <c r="I19" s="511" t="str">
        <f aca="false">I8</f>
        <v>x</v>
      </c>
      <c r="J19" s="500"/>
    </row>
    <row r="20" customFormat="false" ht="18.75" hidden="false" customHeight="true" outlineLevel="0" collapsed="false">
      <c r="A20" s="508" t="s">
        <v>330</v>
      </c>
      <c r="B20" s="509" t="s">
        <v>331</v>
      </c>
      <c r="C20" s="509"/>
      <c r="D20" s="512"/>
      <c r="E20" s="512"/>
      <c r="F20" s="512"/>
      <c r="G20" s="512"/>
      <c r="H20" s="512"/>
      <c r="I20" s="511"/>
      <c r="J20" s="500"/>
    </row>
    <row r="21" customFormat="false" ht="18.75" hidden="false" customHeight="true" outlineLevel="0" collapsed="false">
      <c r="A21" s="508" t="s">
        <v>332</v>
      </c>
      <c r="B21" s="509" t="s">
        <v>333</v>
      </c>
      <c r="C21" s="509"/>
      <c r="D21" s="512"/>
      <c r="E21" s="512"/>
      <c r="F21" s="512"/>
      <c r="G21" s="512"/>
      <c r="H21" s="512"/>
      <c r="I21" s="513" t="s">
        <v>216</v>
      </c>
      <c r="J21" s="500"/>
    </row>
    <row r="22" customFormat="false" ht="18.75" hidden="false" customHeight="true" outlineLevel="0" collapsed="false">
      <c r="A22" s="508" t="s">
        <v>334</v>
      </c>
      <c r="B22" s="509" t="s">
        <v>335</v>
      </c>
      <c r="C22" s="509"/>
      <c r="D22" s="512"/>
      <c r="E22" s="512"/>
      <c r="F22" s="512"/>
      <c r="G22" s="512"/>
      <c r="H22" s="512"/>
      <c r="I22" s="513"/>
      <c r="J22" s="500"/>
    </row>
    <row r="23" customFormat="false" ht="18.75" hidden="false" customHeight="true" outlineLevel="0" collapsed="false">
      <c r="A23" s="508" t="s">
        <v>336</v>
      </c>
      <c r="B23" s="509" t="s">
        <v>337</v>
      </c>
      <c r="C23" s="509"/>
      <c r="D23" s="514"/>
      <c r="E23" s="514"/>
      <c r="F23" s="515"/>
      <c r="G23" s="515"/>
      <c r="H23" s="516" t="e">
        <f aca="false">((D23*10/I19)+(F23*10/I23))/2</f>
        <v>#VALUE!</v>
      </c>
      <c r="I23" s="517" t="str">
        <f aca="false">I12</f>
        <v>x</v>
      </c>
      <c r="J23" s="500"/>
    </row>
    <row r="24" customFormat="false" ht="27.75" hidden="false" customHeight="true" outlineLevel="0" collapsed="false">
      <c r="A24" s="518"/>
      <c r="B24" s="519"/>
      <c r="C24" s="519"/>
      <c r="D24" s="519"/>
      <c r="E24" s="519"/>
      <c r="F24" s="520" t="s">
        <v>338</v>
      </c>
      <c r="G24" s="520"/>
      <c r="H24" s="521" t="e">
        <f aca="false">AVERAGE(D19:H22,H23)</f>
        <v>#VALUE!</v>
      </c>
      <c r="I24" s="522" t="s">
        <v>340</v>
      </c>
      <c r="J24" s="500"/>
    </row>
    <row r="25" customFormat="false" ht="15" hidden="false" customHeight="true" outlineLevel="0" collapsed="false">
      <c r="A25" s="523"/>
      <c r="B25" s="523"/>
      <c r="C25" s="523"/>
      <c r="D25" s="523"/>
      <c r="E25" s="523"/>
      <c r="F25" s="523"/>
      <c r="G25" s="523"/>
      <c r="H25" s="523"/>
      <c r="I25" s="523"/>
      <c r="J25" s="524"/>
    </row>
    <row r="26" customFormat="false" ht="18.75" hidden="false" customHeight="true" outlineLevel="0" collapsed="false">
      <c r="A26" s="495" t="n">
        <f aca="false">'ALUMNAT 4t'!F81</f>
        <v>4</v>
      </c>
      <c r="B26" s="496" t="str">
        <f aca="false">'Àgora Notes Competencials'!DS1</f>
        <v>Parabens</v>
      </c>
      <c r="C26" s="496"/>
      <c r="D26" s="497" t="s">
        <v>191</v>
      </c>
      <c r="E26" s="497" t="s">
        <v>191</v>
      </c>
      <c r="F26" s="497" t="s">
        <v>191</v>
      </c>
      <c r="G26" s="497" t="s">
        <v>191</v>
      </c>
      <c r="H26" s="498" t="s">
        <v>191</v>
      </c>
      <c r="I26" s="499" t="s">
        <v>321</v>
      </c>
      <c r="J26" s="500" t="n">
        <f aca="false">'ALUMNAT 4t'!D81</f>
        <v>17</v>
      </c>
    </row>
    <row r="27" customFormat="false" ht="18.75" hidden="false" customHeight="true" outlineLevel="0" collapsed="false">
      <c r="A27" s="495"/>
      <c r="B27" s="495"/>
      <c r="C27" s="496"/>
      <c r="D27" s="497"/>
      <c r="E27" s="497"/>
      <c r="F27" s="497"/>
      <c r="G27" s="497"/>
      <c r="H27" s="498"/>
      <c r="I27" s="499"/>
      <c r="J27" s="500"/>
    </row>
    <row r="28" customFormat="false" ht="18.75" hidden="false" customHeight="true" outlineLevel="0" collapsed="false">
      <c r="A28" s="501" t="s">
        <v>322</v>
      </c>
      <c r="B28" s="501"/>
      <c r="C28" s="502" t="str">
        <f aca="false">'Àgora Notes Competencials'!DZ2</f>
        <v>Física i Química</v>
      </c>
      <c r="D28" s="503" t="s">
        <v>323</v>
      </c>
      <c r="E28" s="503"/>
      <c r="F28" s="503"/>
      <c r="G28" s="504" t="s">
        <v>324</v>
      </c>
      <c r="H28" s="504"/>
      <c r="I28" s="499"/>
      <c r="J28" s="500"/>
    </row>
    <row r="29" customFormat="false" ht="20.25" hidden="false" customHeight="true" outlineLevel="0" collapsed="false">
      <c r="A29" s="501"/>
      <c r="B29" s="501"/>
      <c r="C29" s="502"/>
      <c r="D29" s="505" t="s">
        <v>325</v>
      </c>
      <c r="E29" s="505"/>
      <c r="F29" s="506" t="s">
        <v>326</v>
      </c>
      <c r="G29" s="506"/>
      <c r="H29" s="507" t="str">
        <f aca="false">H18</f>
        <v>Mitja periodicitat i constància</v>
      </c>
      <c r="I29" s="499"/>
      <c r="J29" s="500"/>
    </row>
    <row r="30" customFormat="false" ht="22.5" hidden="false" customHeight="true" outlineLevel="0" collapsed="false">
      <c r="A30" s="508" t="s">
        <v>328</v>
      </c>
      <c r="B30" s="509" t="s">
        <v>329</v>
      </c>
      <c r="C30" s="509"/>
      <c r="D30" s="510"/>
      <c r="E30" s="510"/>
      <c r="F30" s="510"/>
      <c r="G30" s="510"/>
      <c r="H30" s="510"/>
      <c r="I30" s="511" t="str">
        <f aca="false">I8</f>
        <v>x</v>
      </c>
      <c r="J30" s="500"/>
    </row>
    <row r="31" customFormat="false" ht="18.75" hidden="false" customHeight="true" outlineLevel="0" collapsed="false">
      <c r="A31" s="508" t="s">
        <v>330</v>
      </c>
      <c r="B31" s="509" t="s">
        <v>331</v>
      </c>
      <c r="C31" s="509"/>
      <c r="D31" s="512"/>
      <c r="E31" s="512"/>
      <c r="F31" s="512"/>
      <c r="G31" s="512"/>
      <c r="H31" s="512"/>
      <c r="I31" s="511"/>
      <c r="J31" s="500"/>
    </row>
    <row r="32" customFormat="false" ht="18.75" hidden="false" customHeight="true" outlineLevel="0" collapsed="false">
      <c r="A32" s="508" t="s">
        <v>332</v>
      </c>
      <c r="B32" s="509" t="s">
        <v>333</v>
      </c>
      <c r="C32" s="509"/>
      <c r="D32" s="512"/>
      <c r="E32" s="512"/>
      <c r="F32" s="512"/>
      <c r="G32" s="512"/>
      <c r="H32" s="512"/>
      <c r="I32" s="513" t="s">
        <v>216</v>
      </c>
      <c r="J32" s="500"/>
    </row>
    <row r="33" customFormat="false" ht="18.75" hidden="false" customHeight="true" outlineLevel="0" collapsed="false">
      <c r="A33" s="508" t="s">
        <v>334</v>
      </c>
      <c r="B33" s="509" t="s">
        <v>335</v>
      </c>
      <c r="C33" s="509"/>
      <c r="D33" s="512"/>
      <c r="E33" s="512"/>
      <c r="F33" s="512"/>
      <c r="G33" s="512"/>
      <c r="H33" s="512"/>
      <c r="I33" s="513"/>
      <c r="J33" s="500"/>
    </row>
    <row r="34" customFormat="false" ht="18.75" hidden="false" customHeight="true" outlineLevel="0" collapsed="false">
      <c r="A34" s="508" t="s">
        <v>336</v>
      </c>
      <c r="B34" s="509" t="s">
        <v>337</v>
      </c>
      <c r="C34" s="509"/>
      <c r="D34" s="514"/>
      <c r="E34" s="514"/>
      <c r="F34" s="515"/>
      <c r="G34" s="515"/>
      <c r="H34" s="516" t="e">
        <f aca="false">((D34*10/I30)+(F34*10/I34))/2</f>
        <v>#VALUE!</v>
      </c>
      <c r="I34" s="517" t="str">
        <f aca="false">I12</f>
        <v>x</v>
      </c>
      <c r="J34" s="500"/>
    </row>
    <row r="35" customFormat="false" ht="27.75" hidden="false" customHeight="true" outlineLevel="0" collapsed="false">
      <c r="A35" s="518"/>
      <c r="B35" s="519"/>
      <c r="C35" s="519"/>
      <c r="D35" s="519"/>
      <c r="E35" s="519"/>
      <c r="F35" s="520" t="s">
        <v>338</v>
      </c>
      <c r="G35" s="520"/>
      <c r="H35" s="521" t="e">
        <f aca="false">AVERAGE(D30:H33,H34)</f>
        <v>#VALUE!</v>
      </c>
      <c r="I35" s="522" t="s">
        <v>340</v>
      </c>
      <c r="J35" s="500"/>
    </row>
    <row r="36" customFormat="false" ht="15" hidden="false" customHeight="true" outlineLevel="0" collapsed="false">
      <c r="A36" s="523"/>
      <c r="B36" s="523"/>
      <c r="C36" s="523"/>
      <c r="D36" s="523"/>
      <c r="E36" s="523"/>
      <c r="F36" s="523"/>
      <c r="G36" s="523"/>
      <c r="H36" s="523"/>
      <c r="I36" s="523"/>
      <c r="J36" s="524"/>
    </row>
    <row r="37" customFormat="false" ht="24" hidden="false" customHeight="true" outlineLevel="0" collapsed="false">
      <c r="A37" s="495" t="n">
        <f aca="false">'ALUMNAT 4t'!F85</f>
        <v>8</v>
      </c>
      <c r="B37" s="496" t="str">
        <f aca="false">'Àgora Notes Competencials'!AA1</f>
        <v>És necessari el clonatge com a tècnica biomèdica?</v>
      </c>
      <c r="C37" s="496"/>
      <c r="D37" s="497" t="str">
        <f aca="false">'Àgora Notes Competencials'!AA3</f>
        <v>Roca, Marek</v>
      </c>
      <c r="E37" s="497" t="str">
        <f aca="false">'Àgora Notes Competencials'!AB3</f>
        <v>Román, Luna Aylén</v>
      </c>
      <c r="F37" s="497" t="str">
        <f aca="false">'Àgora Notes Competencials'!AC3</f>
        <v>Ryal, India</v>
      </c>
      <c r="G37" s="497" t="str">
        <f aca="false">'Àgora Notes Competencials'!AD3</f>
        <v>Thiemich, Roberto A.</v>
      </c>
      <c r="H37" s="497" t="n">
        <f aca="false">'Àgora Notes Competencials'!AE3</f>
        <v>0</v>
      </c>
      <c r="I37" s="499" t="s">
        <v>321</v>
      </c>
      <c r="J37" s="500" t="n">
        <f aca="false">'ALUMNAT 4t'!D85</f>
        <v>22</v>
      </c>
    </row>
    <row r="38" customFormat="false" ht="25.5" hidden="false" customHeight="true" outlineLevel="0" collapsed="false">
      <c r="A38" s="495"/>
      <c r="B38" s="495"/>
      <c r="C38" s="496"/>
      <c r="D38" s="497"/>
      <c r="E38" s="497"/>
      <c r="F38" s="497"/>
      <c r="G38" s="497"/>
      <c r="H38" s="497"/>
      <c r="I38" s="499"/>
      <c r="J38" s="500"/>
    </row>
    <row r="39" customFormat="false" ht="18.75" hidden="false" customHeight="true" outlineLevel="0" collapsed="false">
      <c r="A39" s="501" t="s">
        <v>322</v>
      </c>
      <c r="B39" s="501"/>
      <c r="C39" s="502" t="str">
        <f aca="false">'Àgora Notes Competencials'!AH2</f>
        <v>Biologia i Geologia</v>
      </c>
      <c r="D39" s="503" t="s">
        <v>323</v>
      </c>
      <c r="E39" s="503"/>
      <c r="F39" s="503"/>
      <c r="G39" s="504" t="s">
        <v>324</v>
      </c>
      <c r="H39" s="504"/>
      <c r="I39" s="499"/>
      <c r="J39" s="500"/>
    </row>
    <row r="40" customFormat="false" ht="20.25" hidden="false" customHeight="true" outlineLevel="0" collapsed="false">
      <c r="A40" s="501"/>
      <c r="B40" s="501"/>
      <c r="C40" s="502"/>
      <c r="D40" s="505" t="s">
        <v>325</v>
      </c>
      <c r="E40" s="505"/>
      <c r="F40" s="506" t="s">
        <v>326</v>
      </c>
      <c r="G40" s="506"/>
      <c r="H40" s="507" t="str">
        <f aca="false">H29</f>
        <v>Mitja periodicitat i constància</v>
      </c>
      <c r="I40" s="499"/>
      <c r="J40" s="500"/>
    </row>
    <row r="41" customFormat="false" ht="22.5" hidden="false" customHeight="true" outlineLevel="0" collapsed="false">
      <c r="A41" s="508" t="s">
        <v>328</v>
      </c>
      <c r="B41" s="509" t="s">
        <v>329</v>
      </c>
      <c r="C41" s="509"/>
      <c r="D41" s="510"/>
      <c r="E41" s="510"/>
      <c r="F41" s="510"/>
      <c r="G41" s="510"/>
      <c r="H41" s="510"/>
      <c r="I41" s="511" t="str">
        <f aca="false">I8</f>
        <v>x</v>
      </c>
      <c r="J41" s="500"/>
    </row>
    <row r="42" customFormat="false" ht="18.75" hidden="false" customHeight="true" outlineLevel="0" collapsed="false">
      <c r="A42" s="508" t="s">
        <v>330</v>
      </c>
      <c r="B42" s="509" t="s">
        <v>331</v>
      </c>
      <c r="C42" s="509"/>
      <c r="D42" s="512"/>
      <c r="E42" s="512"/>
      <c r="F42" s="512"/>
      <c r="G42" s="512"/>
      <c r="H42" s="512"/>
      <c r="I42" s="511"/>
      <c r="J42" s="500"/>
    </row>
    <row r="43" customFormat="false" ht="18.75" hidden="false" customHeight="true" outlineLevel="0" collapsed="false">
      <c r="A43" s="508" t="s">
        <v>332</v>
      </c>
      <c r="B43" s="509" t="s">
        <v>333</v>
      </c>
      <c r="C43" s="509"/>
      <c r="D43" s="512"/>
      <c r="E43" s="512"/>
      <c r="F43" s="512"/>
      <c r="G43" s="512"/>
      <c r="H43" s="512"/>
      <c r="I43" s="513" t="s">
        <v>216</v>
      </c>
      <c r="J43" s="500"/>
    </row>
    <row r="44" customFormat="false" ht="18.75" hidden="false" customHeight="true" outlineLevel="0" collapsed="false">
      <c r="A44" s="508" t="s">
        <v>334</v>
      </c>
      <c r="B44" s="509" t="s">
        <v>335</v>
      </c>
      <c r="C44" s="509"/>
      <c r="D44" s="512"/>
      <c r="E44" s="512"/>
      <c r="F44" s="512"/>
      <c r="G44" s="512"/>
      <c r="H44" s="512"/>
      <c r="I44" s="513"/>
      <c r="J44" s="500"/>
    </row>
    <row r="45" customFormat="false" ht="18.75" hidden="false" customHeight="true" outlineLevel="0" collapsed="false">
      <c r="A45" s="508" t="s">
        <v>336</v>
      </c>
      <c r="B45" s="509" t="s">
        <v>337</v>
      </c>
      <c r="C45" s="509"/>
      <c r="D45" s="514"/>
      <c r="E45" s="514"/>
      <c r="F45" s="515"/>
      <c r="G45" s="515"/>
      <c r="H45" s="516" t="e">
        <f aca="false">((D45*10/I41)+(F45*10/I45))/2</f>
        <v>#VALUE!</v>
      </c>
      <c r="I45" s="517" t="str">
        <f aca="false">I12</f>
        <v>x</v>
      </c>
      <c r="J45" s="500"/>
    </row>
    <row r="46" customFormat="false" ht="27.75" hidden="false" customHeight="true" outlineLevel="0" collapsed="false">
      <c r="A46" s="518"/>
      <c r="B46" s="519"/>
      <c r="C46" s="519"/>
      <c r="D46" s="519"/>
      <c r="E46" s="519"/>
      <c r="F46" s="520" t="s">
        <v>338</v>
      </c>
      <c r="G46" s="520"/>
      <c r="H46" s="521" t="e">
        <f aca="false">AVERAGE(D41:H44,H45)</f>
        <v>#VALUE!</v>
      </c>
      <c r="I46" s="522" t="s">
        <v>340</v>
      </c>
      <c r="J46" s="500"/>
    </row>
    <row r="47" customFormat="false" ht="15" hidden="false" customHeight="true" outlineLevel="0" collapsed="false">
      <c r="A47" s="523"/>
      <c r="B47" s="523"/>
      <c r="C47" s="523"/>
      <c r="D47" s="523"/>
      <c r="E47" s="523"/>
      <c r="F47" s="523"/>
      <c r="G47" s="523"/>
      <c r="H47" s="523"/>
      <c r="I47" s="523"/>
      <c r="J47" s="524"/>
    </row>
    <row r="48" customFormat="false" ht="26.25" hidden="false" customHeight="true" outlineLevel="0" collapsed="false">
      <c r="A48" s="495" t="n">
        <f aca="false">'ALUMNAT 4t'!F89</f>
        <v>8</v>
      </c>
      <c r="B48" s="496" t="str">
        <f aca="false">'Àgora Notes Competencials'!O1</f>
        <v>Tecnología, ¿beneficia o perjudica el desarrollo de los niños?</v>
      </c>
      <c r="C48" s="496"/>
      <c r="D48" s="497" t="str">
        <f aca="false">'Àgora Notes Competencials'!U3</f>
        <v>Casas, Elena</v>
      </c>
      <c r="E48" s="497" t="str">
        <f aca="false">'Àgora Notes Competencials'!V3</f>
        <v>Llaó, Ruth</v>
      </c>
      <c r="F48" s="497" t="str">
        <f aca="false">'Àgora Notes Competencials'!W3</f>
        <v>Quintana, Marina</v>
      </c>
      <c r="G48" s="497" t="str">
        <f aca="false">'Àgora Notes Competencials'!X3</f>
        <v>Quirós, Arantxa</v>
      </c>
      <c r="H48" s="497" t="n">
        <f aca="false">'Àgora Notes Competencials'!Y3</f>
        <v>0</v>
      </c>
      <c r="I48" s="499" t="s">
        <v>321</v>
      </c>
      <c r="J48" s="500" t="n">
        <f aca="false">'ALUMNAT 4t'!D89</f>
        <v>22</v>
      </c>
    </row>
    <row r="49" customFormat="false" ht="26.25" hidden="false" customHeight="true" outlineLevel="0" collapsed="false">
      <c r="A49" s="495"/>
      <c r="B49" s="495"/>
      <c r="C49" s="496"/>
      <c r="D49" s="497"/>
      <c r="E49" s="497"/>
      <c r="F49" s="497"/>
      <c r="G49" s="497"/>
      <c r="H49" s="497"/>
      <c r="I49" s="499"/>
      <c r="J49" s="500"/>
    </row>
    <row r="50" customFormat="false" ht="18.75" hidden="false" customHeight="true" outlineLevel="0" collapsed="false">
      <c r="A50" s="501" t="s">
        <v>322</v>
      </c>
      <c r="B50" s="501"/>
      <c r="C50" s="502" t="str">
        <f aca="false">'Àgora Notes Competencials'!V2</f>
        <v>Tecnologia</v>
      </c>
      <c r="D50" s="503" t="s">
        <v>323</v>
      </c>
      <c r="E50" s="503"/>
      <c r="F50" s="503"/>
      <c r="G50" s="504" t="s">
        <v>324</v>
      </c>
      <c r="H50" s="504"/>
      <c r="I50" s="499"/>
      <c r="J50" s="500"/>
    </row>
    <row r="51" customFormat="false" ht="20.25" hidden="false" customHeight="true" outlineLevel="0" collapsed="false">
      <c r="A51" s="501"/>
      <c r="B51" s="501"/>
      <c r="C51" s="502"/>
      <c r="D51" s="505" t="s">
        <v>325</v>
      </c>
      <c r="E51" s="505"/>
      <c r="F51" s="506" t="s">
        <v>326</v>
      </c>
      <c r="G51" s="506"/>
      <c r="H51" s="507" t="str">
        <f aca="false">H40</f>
        <v>Mitja periodicitat i constància</v>
      </c>
      <c r="I51" s="499"/>
      <c r="J51" s="500"/>
    </row>
    <row r="52" customFormat="false" ht="22.5" hidden="false" customHeight="true" outlineLevel="0" collapsed="false">
      <c r="A52" s="508" t="s">
        <v>328</v>
      </c>
      <c r="B52" s="509" t="s">
        <v>329</v>
      </c>
      <c r="C52" s="509"/>
      <c r="D52" s="510"/>
      <c r="E52" s="510"/>
      <c r="F52" s="510"/>
      <c r="G52" s="510"/>
      <c r="H52" s="510"/>
      <c r="I52" s="511" t="str">
        <f aca="false">I8</f>
        <v>x</v>
      </c>
      <c r="J52" s="500"/>
    </row>
    <row r="53" customFormat="false" ht="18.75" hidden="false" customHeight="true" outlineLevel="0" collapsed="false">
      <c r="A53" s="508" t="s">
        <v>330</v>
      </c>
      <c r="B53" s="509" t="s">
        <v>331</v>
      </c>
      <c r="C53" s="509"/>
      <c r="D53" s="512"/>
      <c r="E53" s="512"/>
      <c r="F53" s="512"/>
      <c r="G53" s="512"/>
      <c r="H53" s="512"/>
      <c r="I53" s="511"/>
      <c r="J53" s="500"/>
    </row>
    <row r="54" customFormat="false" ht="18.75" hidden="false" customHeight="true" outlineLevel="0" collapsed="false">
      <c r="A54" s="508" t="s">
        <v>332</v>
      </c>
      <c r="B54" s="509" t="s">
        <v>333</v>
      </c>
      <c r="C54" s="509"/>
      <c r="D54" s="512"/>
      <c r="E54" s="512"/>
      <c r="F54" s="512"/>
      <c r="G54" s="512"/>
      <c r="H54" s="512"/>
      <c r="I54" s="513" t="s">
        <v>216</v>
      </c>
      <c r="J54" s="500"/>
    </row>
    <row r="55" customFormat="false" ht="18.75" hidden="false" customHeight="true" outlineLevel="0" collapsed="false">
      <c r="A55" s="508" t="s">
        <v>334</v>
      </c>
      <c r="B55" s="509" t="s">
        <v>335</v>
      </c>
      <c r="C55" s="509"/>
      <c r="D55" s="512"/>
      <c r="E55" s="512"/>
      <c r="F55" s="512"/>
      <c r="G55" s="512"/>
      <c r="H55" s="512"/>
      <c r="I55" s="513"/>
      <c r="J55" s="500"/>
    </row>
    <row r="56" customFormat="false" ht="18.75" hidden="false" customHeight="true" outlineLevel="0" collapsed="false">
      <c r="A56" s="508" t="s">
        <v>336</v>
      </c>
      <c r="B56" s="509" t="s">
        <v>337</v>
      </c>
      <c r="C56" s="509"/>
      <c r="D56" s="514"/>
      <c r="E56" s="514"/>
      <c r="F56" s="515"/>
      <c r="G56" s="515"/>
      <c r="H56" s="516" t="e">
        <f aca="false">((D56*10/I52)+(F56*10/I56))/2</f>
        <v>#VALUE!</v>
      </c>
      <c r="I56" s="517" t="str">
        <f aca="false">I12</f>
        <v>x</v>
      </c>
      <c r="J56" s="500"/>
    </row>
    <row r="57" customFormat="false" ht="27.75" hidden="false" customHeight="true" outlineLevel="0" collapsed="false">
      <c r="A57" s="518"/>
      <c r="B57" s="519"/>
      <c r="C57" s="519"/>
      <c r="D57" s="519"/>
      <c r="E57" s="519"/>
      <c r="F57" s="520" t="s">
        <v>338</v>
      </c>
      <c r="G57" s="520"/>
      <c r="H57" s="521" t="e">
        <f aca="false">AVERAGE(D52:H55,H56)</f>
        <v>#VALUE!</v>
      </c>
      <c r="I57" s="522" t="s">
        <v>340</v>
      </c>
      <c r="J57" s="500"/>
    </row>
    <row r="58" customFormat="false" ht="15" hidden="false" customHeight="true" outlineLevel="0" collapsed="false">
      <c r="A58" s="523"/>
      <c r="B58" s="523"/>
      <c r="C58" s="523"/>
      <c r="D58" s="523"/>
      <c r="E58" s="523"/>
      <c r="F58" s="523"/>
      <c r="G58" s="523"/>
      <c r="H58" s="523"/>
      <c r="I58" s="523"/>
      <c r="J58" s="524"/>
    </row>
    <row r="59" customFormat="false" ht="18.75" hidden="false" customHeight="true" outlineLevel="0" collapsed="false">
      <c r="A59" s="495" t="n">
        <f aca="false">'ALUMNAT 4t'!F93</f>
        <v>3</v>
      </c>
      <c r="B59" s="496" t="str">
        <f aca="false">'Àgora Notes Competencials'!AM1</f>
        <v>Les xarxes socials són bones o dolentes?</v>
      </c>
      <c r="C59" s="496"/>
      <c r="D59" s="497" t="str">
        <f aca="false">'Àgora Notes Competencials'!AM3</f>
        <v>Almada, Jeshua Mathias</v>
      </c>
      <c r="E59" s="497" t="str">
        <f aca="false">'Àgora Notes Competencials'!AN3</f>
        <v>Cano, Alex</v>
      </c>
      <c r="F59" s="497" t="str">
        <f aca="false">'Àgora Notes Competencials'!AO3</f>
        <v>Montero, Hugo</v>
      </c>
      <c r="G59" s="497" t="str">
        <f aca="false">'Àgora Notes Competencials'!AP3</f>
        <v>Trifan, Lucian Dan</v>
      </c>
      <c r="H59" s="497" t="n">
        <f aca="false">'Àgora Notes Competencials'!AQ3</f>
        <v>0</v>
      </c>
      <c r="I59" s="499" t="s">
        <v>321</v>
      </c>
      <c r="J59" s="500" t="n">
        <f aca="false">'ALUMNAT 4t'!D93</f>
        <v>2</v>
      </c>
    </row>
    <row r="60" customFormat="false" ht="25.5" hidden="false" customHeight="true" outlineLevel="0" collapsed="false">
      <c r="A60" s="495"/>
      <c r="B60" s="495"/>
      <c r="C60" s="496"/>
      <c r="D60" s="497"/>
      <c r="E60" s="497"/>
      <c r="F60" s="497"/>
      <c r="G60" s="497"/>
      <c r="H60" s="497"/>
      <c r="I60" s="499"/>
      <c r="J60" s="500"/>
    </row>
    <row r="61" customFormat="false" ht="18.75" hidden="false" customHeight="true" outlineLevel="0" collapsed="false">
      <c r="A61" s="501" t="s">
        <v>322</v>
      </c>
      <c r="B61" s="501"/>
      <c r="C61" s="502" t="str">
        <f aca="false">'Àgora Notes Competencials'!AT2</f>
        <v>Informàtica</v>
      </c>
      <c r="D61" s="503" t="s">
        <v>323</v>
      </c>
      <c r="E61" s="503"/>
      <c r="F61" s="503"/>
      <c r="G61" s="504" t="s">
        <v>324</v>
      </c>
      <c r="H61" s="504"/>
      <c r="I61" s="499"/>
      <c r="J61" s="500"/>
    </row>
    <row r="62" customFormat="false" ht="20.25" hidden="false" customHeight="true" outlineLevel="0" collapsed="false">
      <c r="A62" s="501"/>
      <c r="B62" s="501"/>
      <c r="C62" s="502"/>
      <c r="D62" s="505" t="s">
        <v>325</v>
      </c>
      <c r="E62" s="505"/>
      <c r="F62" s="506" t="s">
        <v>326</v>
      </c>
      <c r="G62" s="506"/>
      <c r="H62" s="507" t="str">
        <f aca="false">H51</f>
        <v>Mitja periodicitat i constància</v>
      </c>
      <c r="I62" s="499"/>
      <c r="J62" s="500"/>
    </row>
    <row r="63" customFormat="false" ht="22.5" hidden="false" customHeight="true" outlineLevel="0" collapsed="false">
      <c r="A63" s="508" t="s">
        <v>328</v>
      </c>
      <c r="B63" s="509" t="s">
        <v>329</v>
      </c>
      <c r="C63" s="509"/>
      <c r="D63" s="510"/>
      <c r="E63" s="510"/>
      <c r="F63" s="510"/>
      <c r="G63" s="510"/>
      <c r="H63" s="510"/>
      <c r="I63" s="511" t="str">
        <f aca="false">I8</f>
        <v>x</v>
      </c>
      <c r="J63" s="500"/>
    </row>
    <row r="64" customFormat="false" ht="18.75" hidden="false" customHeight="true" outlineLevel="0" collapsed="false">
      <c r="A64" s="508" t="s">
        <v>330</v>
      </c>
      <c r="B64" s="509" t="s">
        <v>331</v>
      </c>
      <c r="C64" s="509"/>
      <c r="D64" s="512"/>
      <c r="E64" s="512"/>
      <c r="F64" s="512"/>
      <c r="G64" s="512"/>
      <c r="H64" s="512"/>
      <c r="I64" s="511"/>
      <c r="J64" s="500"/>
    </row>
    <row r="65" customFormat="false" ht="18.75" hidden="false" customHeight="true" outlineLevel="0" collapsed="false">
      <c r="A65" s="508" t="s">
        <v>332</v>
      </c>
      <c r="B65" s="509" t="s">
        <v>333</v>
      </c>
      <c r="C65" s="509"/>
      <c r="D65" s="512"/>
      <c r="E65" s="512"/>
      <c r="F65" s="512"/>
      <c r="G65" s="512"/>
      <c r="H65" s="512"/>
      <c r="I65" s="513" t="s">
        <v>216</v>
      </c>
      <c r="J65" s="500"/>
    </row>
    <row r="66" customFormat="false" ht="18.75" hidden="false" customHeight="true" outlineLevel="0" collapsed="false">
      <c r="A66" s="508" t="s">
        <v>334</v>
      </c>
      <c r="B66" s="509" t="s">
        <v>335</v>
      </c>
      <c r="C66" s="509"/>
      <c r="D66" s="512"/>
      <c r="E66" s="512"/>
      <c r="F66" s="512"/>
      <c r="G66" s="512"/>
      <c r="H66" s="512"/>
      <c r="I66" s="513"/>
      <c r="J66" s="500"/>
    </row>
    <row r="67" customFormat="false" ht="18.75" hidden="false" customHeight="true" outlineLevel="0" collapsed="false">
      <c r="A67" s="508" t="s">
        <v>336</v>
      </c>
      <c r="B67" s="509" t="s">
        <v>337</v>
      </c>
      <c r="C67" s="509"/>
      <c r="D67" s="514"/>
      <c r="E67" s="514"/>
      <c r="F67" s="515"/>
      <c r="G67" s="515"/>
      <c r="H67" s="516" t="e">
        <f aca="false">((D67*10/I63)+(F67*10/I67))/2</f>
        <v>#VALUE!</v>
      </c>
      <c r="I67" s="517" t="str">
        <f aca="false">I12</f>
        <v>x</v>
      </c>
      <c r="J67" s="500"/>
    </row>
    <row r="68" customFormat="false" ht="27.75" hidden="false" customHeight="true" outlineLevel="0" collapsed="false">
      <c r="A68" s="518"/>
      <c r="B68" s="519"/>
      <c r="C68" s="519"/>
      <c r="D68" s="519"/>
      <c r="E68" s="519"/>
      <c r="F68" s="520" t="s">
        <v>338</v>
      </c>
      <c r="G68" s="520"/>
      <c r="H68" s="521" t="e">
        <f aca="false">AVERAGE(D63:H66,H67)</f>
        <v>#VALUE!</v>
      </c>
      <c r="I68" s="522" t="s">
        <v>340</v>
      </c>
      <c r="J68" s="500"/>
    </row>
    <row r="69" customFormat="false" ht="15" hidden="false" customHeight="true" outlineLevel="0" collapsed="false">
      <c r="A69" s="523"/>
      <c r="B69" s="523"/>
      <c r="C69" s="523"/>
      <c r="D69" s="523"/>
      <c r="E69" s="523"/>
      <c r="F69" s="523"/>
      <c r="G69" s="523"/>
      <c r="H69" s="523"/>
      <c r="I69" s="523"/>
      <c r="J69" s="524"/>
    </row>
    <row r="70" customFormat="false" ht="18.75" hidden="false" customHeight="true" outlineLevel="0" collapsed="false">
      <c r="A70" s="495" t="n">
        <f aca="false">'ALUMNAT 4t'!F97</f>
        <v>6</v>
      </c>
      <c r="B70" s="496" t="n">
        <f aca="false">'Àgora Notes Competencials'!EQ1</f>
        <v>0</v>
      </c>
      <c r="C70" s="496"/>
      <c r="D70" s="497" t="s">
        <v>191</v>
      </c>
      <c r="E70" s="497" t="s">
        <v>191</v>
      </c>
      <c r="F70" s="497" t="s">
        <v>191</v>
      </c>
      <c r="G70" s="497" t="s">
        <v>191</v>
      </c>
      <c r="H70" s="498" t="s">
        <v>191</v>
      </c>
      <c r="I70" s="499" t="s">
        <v>321</v>
      </c>
      <c r="J70" s="500" t="n">
        <f aca="false">'ALUMNAT 4t'!D97</f>
        <v>23</v>
      </c>
    </row>
    <row r="71" customFormat="false" ht="26.25" hidden="false" customHeight="true" outlineLevel="0" collapsed="false">
      <c r="A71" s="495"/>
      <c r="B71" s="495"/>
      <c r="C71" s="496"/>
      <c r="D71" s="497"/>
      <c r="E71" s="497"/>
      <c r="F71" s="497"/>
      <c r="G71" s="497"/>
      <c r="H71" s="498"/>
      <c r="I71" s="499"/>
      <c r="J71" s="500"/>
    </row>
    <row r="72" customFormat="false" ht="18.75" hidden="false" customHeight="true" outlineLevel="0" collapsed="false">
      <c r="A72" s="501" t="s">
        <v>322</v>
      </c>
      <c r="B72" s="501"/>
      <c r="C72" s="502" t="n">
        <f aca="false">'Àgora Notes Competencials'!EX2</f>
        <v>0</v>
      </c>
      <c r="D72" s="503" t="s">
        <v>323</v>
      </c>
      <c r="E72" s="503"/>
      <c r="F72" s="503"/>
      <c r="G72" s="504" t="s">
        <v>324</v>
      </c>
      <c r="H72" s="504"/>
      <c r="I72" s="499"/>
      <c r="J72" s="500"/>
    </row>
    <row r="73" customFormat="false" ht="20.25" hidden="false" customHeight="true" outlineLevel="0" collapsed="false">
      <c r="A73" s="501"/>
      <c r="B73" s="501"/>
      <c r="C73" s="502"/>
      <c r="D73" s="505" t="s">
        <v>325</v>
      </c>
      <c r="E73" s="505"/>
      <c r="F73" s="506" t="s">
        <v>326</v>
      </c>
      <c r="G73" s="506"/>
      <c r="H73" s="507" t="str">
        <f aca="false">H62</f>
        <v>Mitja periodicitat i constància</v>
      </c>
      <c r="I73" s="499"/>
      <c r="J73" s="500"/>
    </row>
    <row r="74" customFormat="false" ht="22.5" hidden="false" customHeight="true" outlineLevel="0" collapsed="false">
      <c r="A74" s="508" t="s">
        <v>328</v>
      </c>
      <c r="B74" s="509" t="s">
        <v>329</v>
      </c>
      <c r="C74" s="509"/>
      <c r="D74" s="510"/>
      <c r="E74" s="510"/>
      <c r="F74" s="510"/>
      <c r="G74" s="510"/>
      <c r="H74" s="510"/>
      <c r="I74" s="511" t="str">
        <f aca="false">I8</f>
        <v>x</v>
      </c>
      <c r="J74" s="500"/>
    </row>
    <row r="75" customFormat="false" ht="18.75" hidden="false" customHeight="true" outlineLevel="0" collapsed="false">
      <c r="A75" s="508" t="s">
        <v>330</v>
      </c>
      <c r="B75" s="509" t="s">
        <v>331</v>
      </c>
      <c r="C75" s="509"/>
      <c r="D75" s="512"/>
      <c r="E75" s="512"/>
      <c r="F75" s="512"/>
      <c r="G75" s="512"/>
      <c r="H75" s="512"/>
      <c r="I75" s="511"/>
      <c r="J75" s="500"/>
    </row>
    <row r="76" customFormat="false" ht="18.75" hidden="false" customHeight="true" outlineLevel="0" collapsed="false">
      <c r="A76" s="508" t="s">
        <v>332</v>
      </c>
      <c r="B76" s="509" t="s">
        <v>333</v>
      </c>
      <c r="C76" s="509"/>
      <c r="D76" s="512"/>
      <c r="E76" s="512"/>
      <c r="F76" s="512"/>
      <c r="G76" s="512"/>
      <c r="H76" s="512"/>
      <c r="I76" s="513" t="s">
        <v>216</v>
      </c>
      <c r="J76" s="500"/>
    </row>
    <row r="77" customFormat="false" ht="18.75" hidden="false" customHeight="true" outlineLevel="0" collapsed="false">
      <c r="A77" s="508" t="s">
        <v>334</v>
      </c>
      <c r="B77" s="509" t="s">
        <v>335</v>
      </c>
      <c r="C77" s="509"/>
      <c r="D77" s="512"/>
      <c r="E77" s="512"/>
      <c r="F77" s="512"/>
      <c r="G77" s="512"/>
      <c r="H77" s="512"/>
      <c r="I77" s="513"/>
      <c r="J77" s="500"/>
    </row>
    <row r="78" customFormat="false" ht="18.75" hidden="false" customHeight="true" outlineLevel="0" collapsed="false">
      <c r="A78" s="508" t="s">
        <v>336</v>
      </c>
      <c r="B78" s="509" t="s">
        <v>337</v>
      </c>
      <c r="C78" s="509"/>
      <c r="D78" s="514"/>
      <c r="E78" s="514"/>
      <c r="F78" s="515"/>
      <c r="G78" s="515"/>
      <c r="H78" s="516" t="e">
        <f aca="false">((D78*10/I74)+(F78*10/I78))/2</f>
        <v>#VALUE!</v>
      </c>
      <c r="I78" s="517" t="str">
        <f aca="false">I12</f>
        <v>x</v>
      </c>
      <c r="J78" s="500"/>
    </row>
    <row r="79" customFormat="false" ht="27.75" hidden="false" customHeight="true" outlineLevel="0" collapsed="false">
      <c r="A79" s="518"/>
      <c r="B79" s="519"/>
      <c r="C79" s="519"/>
      <c r="D79" s="519"/>
      <c r="E79" s="519"/>
      <c r="F79" s="520" t="s">
        <v>338</v>
      </c>
      <c r="G79" s="520"/>
      <c r="H79" s="521" t="e">
        <f aca="false">AVERAGE(D74:H77,H78)</f>
        <v>#VALUE!</v>
      </c>
      <c r="I79" s="522" t="s">
        <v>340</v>
      </c>
      <c r="J79" s="500"/>
    </row>
    <row r="80" customFormat="false" ht="15" hidden="false" customHeight="true" outlineLevel="0" collapsed="false">
      <c r="A80" s="523"/>
      <c r="B80" s="523"/>
      <c r="C80" s="523"/>
      <c r="D80" s="523"/>
      <c r="E80" s="523"/>
      <c r="F80" s="523"/>
      <c r="G80" s="523"/>
      <c r="H80" s="523"/>
      <c r="I80" s="523"/>
      <c r="J80" s="524"/>
    </row>
    <row r="81" customFormat="false" ht="900" hidden="false" customHeight="true" outlineLevel="0" collapsed="false">
      <c r="A81" s="525"/>
      <c r="B81" s="525"/>
      <c r="C81" s="525"/>
      <c r="D81" s="525"/>
      <c r="E81" s="525"/>
      <c r="F81" s="525"/>
      <c r="G81" s="525"/>
      <c r="H81" s="525"/>
      <c r="I81" s="525"/>
      <c r="J81" s="525"/>
    </row>
  </sheetData>
  <mergeCells count="223">
    <mergeCell ref="A1:A2"/>
    <mergeCell ref="B1:C3"/>
    <mergeCell ref="D1:H2"/>
    <mergeCell ref="I1:I3"/>
    <mergeCell ref="J1:J3"/>
    <mergeCell ref="D3:H3"/>
    <mergeCell ref="A4:A5"/>
    <mergeCell ref="B4:C5"/>
    <mergeCell ref="D4:D5"/>
    <mergeCell ref="E4:E5"/>
    <mergeCell ref="F4:F5"/>
    <mergeCell ref="G4:G5"/>
    <mergeCell ref="H4:H5"/>
    <mergeCell ref="I4:I7"/>
    <mergeCell ref="J4:J13"/>
    <mergeCell ref="A6:B7"/>
    <mergeCell ref="C6:C7"/>
    <mergeCell ref="D6:F6"/>
    <mergeCell ref="G6:H6"/>
    <mergeCell ref="D7:E7"/>
    <mergeCell ref="F7:G7"/>
    <mergeCell ref="B8:C8"/>
    <mergeCell ref="D8:H8"/>
    <mergeCell ref="I8:I9"/>
    <mergeCell ref="B9:C9"/>
    <mergeCell ref="D9:H9"/>
    <mergeCell ref="B10:C10"/>
    <mergeCell ref="D10:H10"/>
    <mergeCell ref="I10:I11"/>
    <mergeCell ref="B11:C11"/>
    <mergeCell ref="D11:H11"/>
    <mergeCell ref="B12:C12"/>
    <mergeCell ref="D12:E12"/>
    <mergeCell ref="F12:G12"/>
    <mergeCell ref="C13:E13"/>
    <mergeCell ref="F13:G13"/>
    <mergeCell ref="A14:I14"/>
    <mergeCell ref="A15:A16"/>
    <mergeCell ref="B15:C16"/>
    <mergeCell ref="D15:D16"/>
    <mergeCell ref="E15:E16"/>
    <mergeCell ref="F15:F16"/>
    <mergeCell ref="G15:G16"/>
    <mergeCell ref="H15:H16"/>
    <mergeCell ref="I15:I18"/>
    <mergeCell ref="J15:J24"/>
    <mergeCell ref="A17:B18"/>
    <mergeCell ref="C17:C18"/>
    <mergeCell ref="D17:F17"/>
    <mergeCell ref="G17:H17"/>
    <mergeCell ref="D18:E18"/>
    <mergeCell ref="F18:G18"/>
    <mergeCell ref="B19:C19"/>
    <mergeCell ref="D19:H19"/>
    <mergeCell ref="I19:I20"/>
    <mergeCell ref="B20:C20"/>
    <mergeCell ref="D20:H20"/>
    <mergeCell ref="B21:C21"/>
    <mergeCell ref="D21:H21"/>
    <mergeCell ref="I21:I22"/>
    <mergeCell ref="B22:C22"/>
    <mergeCell ref="D22:H22"/>
    <mergeCell ref="B23:C23"/>
    <mergeCell ref="D23:E23"/>
    <mergeCell ref="F23:G23"/>
    <mergeCell ref="C24:E24"/>
    <mergeCell ref="F24:G24"/>
    <mergeCell ref="A25:I25"/>
    <mergeCell ref="A26:A27"/>
    <mergeCell ref="B26:C27"/>
    <mergeCell ref="D26:D27"/>
    <mergeCell ref="E26:E27"/>
    <mergeCell ref="F26:F27"/>
    <mergeCell ref="G26:G27"/>
    <mergeCell ref="H26:H27"/>
    <mergeCell ref="I26:I29"/>
    <mergeCell ref="J26:J35"/>
    <mergeCell ref="A28:B29"/>
    <mergeCell ref="C28:C29"/>
    <mergeCell ref="D28:F28"/>
    <mergeCell ref="G28:H28"/>
    <mergeCell ref="D29:E29"/>
    <mergeCell ref="F29:G29"/>
    <mergeCell ref="B30:C30"/>
    <mergeCell ref="D30:H30"/>
    <mergeCell ref="I30:I31"/>
    <mergeCell ref="B31:C31"/>
    <mergeCell ref="D31:H31"/>
    <mergeCell ref="B32:C32"/>
    <mergeCell ref="D32:H32"/>
    <mergeCell ref="I32:I33"/>
    <mergeCell ref="B33:C33"/>
    <mergeCell ref="D33:H33"/>
    <mergeCell ref="B34:C34"/>
    <mergeCell ref="D34:E34"/>
    <mergeCell ref="F34:G34"/>
    <mergeCell ref="C35:E35"/>
    <mergeCell ref="F35:G35"/>
    <mergeCell ref="A36:I36"/>
    <mergeCell ref="A37:A38"/>
    <mergeCell ref="B37:C38"/>
    <mergeCell ref="D37:D38"/>
    <mergeCell ref="E37:E38"/>
    <mergeCell ref="F37:F38"/>
    <mergeCell ref="G37:G38"/>
    <mergeCell ref="H37:H38"/>
    <mergeCell ref="I37:I40"/>
    <mergeCell ref="J37:J46"/>
    <mergeCell ref="A39:B40"/>
    <mergeCell ref="C39:C40"/>
    <mergeCell ref="D39:F39"/>
    <mergeCell ref="G39:H39"/>
    <mergeCell ref="D40:E40"/>
    <mergeCell ref="F40:G40"/>
    <mergeCell ref="B41:C41"/>
    <mergeCell ref="D41:H41"/>
    <mergeCell ref="I41:I42"/>
    <mergeCell ref="B42:C42"/>
    <mergeCell ref="D42:H42"/>
    <mergeCell ref="B43:C43"/>
    <mergeCell ref="D43:H43"/>
    <mergeCell ref="I43:I44"/>
    <mergeCell ref="B44:C44"/>
    <mergeCell ref="D44:H44"/>
    <mergeCell ref="B45:C45"/>
    <mergeCell ref="D45:E45"/>
    <mergeCell ref="F45:G45"/>
    <mergeCell ref="C46:E46"/>
    <mergeCell ref="F46:G46"/>
    <mergeCell ref="A47:I47"/>
    <mergeCell ref="A48:A49"/>
    <mergeCell ref="B48:C49"/>
    <mergeCell ref="D48:D49"/>
    <mergeCell ref="E48:E49"/>
    <mergeCell ref="F48:F49"/>
    <mergeCell ref="G48:G49"/>
    <mergeCell ref="H48:H49"/>
    <mergeCell ref="I48:I51"/>
    <mergeCell ref="J48:J57"/>
    <mergeCell ref="A50:B51"/>
    <mergeCell ref="C50:C51"/>
    <mergeCell ref="D50:F50"/>
    <mergeCell ref="G50:H50"/>
    <mergeCell ref="D51:E51"/>
    <mergeCell ref="F51:G51"/>
    <mergeCell ref="B52:C52"/>
    <mergeCell ref="D52:H52"/>
    <mergeCell ref="I52:I53"/>
    <mergeCell ref="B53:C53"/>
    <mergeCell ref="D53:H53"/>
    <mergeCell ref="B54:C54"/>
    <mergeCell ref="D54:H54"/>
    <mergeCell ref="I54:I55"/>
    <mergeCell ref="B55:C55"/>
    <mergeCell ref="D55:H55"/>
    <mergeCell ref="B56:C56"/>
    <mergeCell ref="D56:E56"/>
    <mergeCell ref="F56:G56"/>
    <mergeCell ref="C57:E57"/>
    <mergeCell ref="F57:G57"/>
    <mergeCell ref="A58:I58"/>
    <mergeCell ref="A59:A60"/>
    <mergeCell ref="B59:C60"/>
    <mergeCell ref="D59:D60"/>
    <mergeCell ref="E59:E60"/>
    <mergeCell ref="F59:F60"/>
    <mergeCell ref="G59:G60"/>
    <mergeCell ref="H59:H60"/>
    <mergeCell ref="I59:I62"/>
    <mergeCell ref="J59:J68"/>
    <mergeCell ref="A61:B62"/>
    <mergeCell ref="C61:C62"/>
    <mergeCell ref="D61:F61"/>
    <mergeCell ref="G61:H61"/>
    <mergeCell ref="D62:E62"/>
    <mergeCell ref="F62:G62"/>
    <mergeCell ref="B63:C63"/>
    <mergeCell ref="D63:H63"/>
    <mergeCell ref="I63:I64"/>
    <mergeCell ref="B64:C64"/>
    <mergeCell ref="D64:H64"/>
    <mergeCell ref="B65:C65"/>
    <mergeCell ref="D65:H65"/>
    <mergeCell ref="I65:I66"/>
    <mergeCell ref="B66:C66"/>
    <mergeCell ref="D66:H66"/>
    <mergeCell ref="B67:C67"/>
    <mergeCell ref="D67:E67"/>
    <mergeCell ref="F67:G67"/>
    <mergeCell ref="C68:E68"/>
    <mergeCell ref="F68:G68"/>
    <mergeCell ref="A69:I69"/>
    <mergeCell ref="A70:A71"/>
    <mergeCell ref="B70:C71"/>
    <mergeCell ref="D70:D71"/>
    <mergeCell ref="E70:E71"/>
    <mergeCell ref="F70:F71"/>
    <mergeCell ref="G70:G71"/>
    <mergeCell ref="H70:H71"/>
    <mergeCell ref="I70:I73"/>
    <mergeCell ref="J70:J79"/>
    <mergeCell ref="A72:B73"/>
    <mergeCell ref="C72:C73"/>
    <mergeCell ref="D72:F72"/>
    <mergeCell ref="G72:H72"/>
    <mergeCell ref="D73:E73"/>
    <mergeCell ref="F73:G73"/>
    <mergeCell ref="B74:C74"/>
    <mergeCell ref="D74:H74"/>
    <mergeCell ref="I74:I75"/>
    <mergeCell ref="B75:C75"/>
    <mergeCell ref="D75:H75"/>
    <mergeCell ref="B76:C76"/>
    <mergeCell ref="D76:H76"/>
    <mergeCell ref="I76:I77"/>
    <mergeCell ref="B77:C77"/>
    <mergeCell ref="D77:H77"/>
    <mergeCell ref="B78:C78"/>
    <mergeCell ref="D78:E78"/>
    <mergeCell ref="F78:G78"/>
    <mergeCell ref="C79:E79"/>
    <mergeCell ref="F79:G79"/>
    <mergeCell ref="A80:I80"/>
  </mergeCells>
  <conditionalFormatting sqref="D8:H11 D19:H22 D30:H33 D41:H44 D52:H55 D63:H66 D74:H77">
    <cfRule type="cellIs" priority="2" operator="greaterThan" aboveAverage="0" equalAverage="0" bottom="0" percent="0" rank="0" text="" dxfId="1">
      <formula>10</formula>
    </cfRule>
  </conditionalFormatting>
  <conditionalFormatting sqref="H12:H13 H23:H24 H34:H35 H45:H46 H56:H57 H67:H68 H78:H79">
    <cfRule type="cellIs" priority="3" operator="greaterThan" aboveAverage="0" equalAverage="0" bottom="0" percent="0" rank="0" text="" dxfId="1">
      <formula>10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EAD1DC"/>
    <pageSetUpPr fitToPage="false"/>
  </sheetPr>
  <dimension ref="A1:J8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B5" activeCellId="0" sqref="B5"/>
    </sheetView>
  </sheetViews>
  <sheetFormatPr defaultRowHeight="15.75" outlineLevelRow="0" outlineLevelCol="0"/>
  <cols>
    <col collapsed="false" customWidth="true" hidden="false" outlineLevel="0" max="1" min="1" style="0" width="15.87"/>
    <col collapsed="false" customWidth="true" hidden="false" outlineLevel="0" max="2" min="2" style="0" width="40.42"/>
    <col collapsed="false" customWidth="true" hidden="false" outlineLevel="0" max="3" min="3" style="0" width="18.71"/>
    <col collapsed="false" customWidth="true" hidden="false" outlineLevel="0" max="8" min="4" style="0" width="15.87"/>
    <col collapsed="false" customWidth="true" hidden="false" outlineLevel="0" max="9" min="9" style="0" width="18.58"/>
    <col collapsed="false" customWidth="true" hidden="false" outlineLevel="0" max="10" min="10" style="0" width="8.43"/>
    <col collapsed="false" customWidth="true" hidden="false" outlineLevel="0" max="1025" min="11" style="0" width="14.43"/>
  </cols>
  <sheetData>
    <row r="1" customFormat="false" ht="22.5" hidden="false" customHeight="true" outlineLevel="0" collapsed="false">
      <c r="A1" s="488" t="s">
        <v>343</v>
      </c>
      <c r="B1" s="489" t="s">
        <v>6</v>
      </c>
      <c r="C1" s="489"/>
      <c r="D1" s="490" t="s">
        <v>316</v>
      </c>
      <c r="E1" s="490"/>
      <c r="F1" s="490"/>
      <c r="G1" s="490"/>
      <c r="H1" s="490"/>
      <c r="I1" s="491" t="s">
        <v>317</v>
      </c>
      <c r="J1" s="492" t="s">
        <v>318</v>
      </c>
    </row>
    <row r="2" customFormat="false" ht="22.5" hidden="false" customHeight="true" outlineLevel="0" collapsed="false">
      <c r="A2" s="488"/>
      <c r="B2" s="488"/>
      <c r="C2" s="489"/>
      <c r="D2" s="490"/>
      <c r="E2" s="490"/>
      <c r="F2" s="490"/>
      <c r="G2" s="490"/>
      <c r="H2" s="490"/>
      <c r="I2" s="491"/>
      <c r="J2" s="492"/>
    </row>
    <row r="3" customFormat="false" ht="22.5" hidden="false" customHeight="true" outlineLevel="0" collapsed="false">
      <c r="A3" s="493" t="s">
        <v>319</v>
      </c>
      <c r="B3" s="489"/>
      <c r="C3" s="489"/>
      <c r="D3" s="494" t="s">
        <v>320</v>
      </c>
      <c r="E3" s="494"/>
      <c r="F3" s="494"/>
      <c r="G3" s="494"/>
      <c r="H3" s="494"/>
      <c r="I3" s="491"/>
      <c r="J3" s="492"/>
    </row>
    <row r="4" customFormat="false" ht="18.75" hidden="false" customHeight="true" outlineLevel="0" collapsed="false">
      <c r="A4" s="495" t="n">
        <f aca="false">'ALUMNAT 4t'!F107</f>
        <v>0</v>
      </c>
      <c r="B4" s="496" t="n">
        <f aca="false">'Àgora Notes Competencials'!FC1</f>
        <v>0</v>
      </c>
      <c r="C4" s="496"/>
      <c r="D4" s="497" t="s">
        <v>191</v>
      </c>
      <c r="E4" s="497" t="s">
        <v>191</v>
      </c>
      <c r="F4" s="497" t="s">
        <v>191</v>
      </c>
      <c r="G4" s="497" t="s">
        <v>191</v>
      </c>
      <c r="H4" s="498" t="s">
        <v>191</v>
      </c>
      <c r="I4" s="499" t="s">
        <v>321</v>
      </c>
      <c r="J4" s="526" t="n">
        <f aca="false">'ALUMNAT 4t'!D107</f>
        <v>0</v>
      </c>
    </row>
    <row r="5" customFormat="false" ht="18.75" hidden="false" customHeight="true" outlineLevel="0" collapsed="false">
      <c r="A5" s="495"/>
      <c r="B5" s="495"/>
      <c r="C5" s="496"/>
      <c r="D5" s="497"/>
      <c r="E5" s="497"/>
      <c r="F5" s="497"/>
      <c r="G5" s="497"/>
      <c r="H5" s="498"/>
      <c r="I5" s="499"/>
      <c r="J5" s="526"/>
    </row>
    <row r="6" customFormat="false" ht="18.75" hidden="false" customHeight="true" outlineLevel="0" collapsed="false">
      <c r="A6" s="501" t="s">
        <v>322</v>
      </c>
      <c r="B6" s="501"/>
      <c r="C6" s="502" t="n">
        <f aca="false">'Àgora Notes Competencials'!FJ2</f>
        <v>0</v>
      </c>
      <c r="D6" s="503" t="s">
        <v>323</v>
      </c>
      <c r="E6" s="503"/>
      <c r="F6" s="503"/>
      <c r="G6" s="504" t="s">
        <v>324</v>
      </c>
      <c r="H6" s="504"/>
      <c r="I6" s="499"/>
      <c r="J6" s="526"/>
    </row>
    <row r="7" customFormat="false" ht="20.25" hidden="false" customHeight="true" outlineLevel="0" collapsed="false">
      <c r="A7" s="501"/>
      <c r="B7" s="501"/>
      <c r="C7" s="502"/>
      <c r="D7" s="505" t="s">
        <v>325</v>
      </c>
      <c r="E7" s="505"/>
      <c r="F7" s="506" t="s">
        <v>326</v>
      </c>
      <c r="G7" s="506"/>
      <c r="H7" s="507" t="s">
        <v>327</v>
      </c>
      <c r="I7" s="499"/>
      <c r="J7" s="526"/>
    </row>
    <row r="8" customFormat="false" ht="22.5" hidden="false" customHeight="true" outlineLevel="0" collapsed="false">
      <c r="A8" s="508" t="s">
        <v>328</v>
      </c>
      <c r="B8" s="509" t="s">
        <v>329</v>
      </c>
      <c r="C8" s="509"/>
      <c r="D8" s="510"/>
      <c r="E8" s="510"/>
      <c r="F8" s="510"/>
      <c r="G8" s="510"/>
      <c r="H8" s="510"/>
      <c r="I8" s="511" t="s">
        <v>196</v>
      </c>
      <c r="J8" s="526"/>
    </row>
    <row r="9" customFormat="false" ht="18.75" hidden="false" customHeight="true" outlineLevel="0" collapsed="false">
      <c r="A9" s="508" t="s">
        <v>330</v>
      </c>
      <c r="B9" s="509" t="s">
        <v>331</v>
      </c>
      <c r="C9" s="509"/>
      <c r="D9" s="512"/>
      <c r="E9" s="512"/>
      <c r="F9" s="512"/>
      <c r="G9" s="512"/>
      <c r="H9" s="512"/>
      <c r="I9" s="511"/>
      <c r="J9" s="526"/>
    </row>
    <row r="10" customFormat="false" ht="18.75" hidden="false" customHeight="true" outlineLevel="0" collapsed="false">
      <c r="A10" s="508" t="s">
        <v>332</v>
      </c>
      <c r="B10" s="509" t="s">
        <v>333</v>
      </c>
      <c r="C10" s="509"/>
      <c r="D10" s="512"/>
      <c r="E10" s="512"/>
      <c r="F10" s="512"/>
      <c r="G10" s="512"/>
      <c r="H10" s="512"/>
      <c r="I10" s="513" t="s">
        <v>216</v>
      </c>
      <c r="J10" s="526"/>
    </row>
    <row r="11" customFormat="false" ht="18.75" hidden="false" customHeight="true" outlineLevel="0" collapsed="false">
      <c r="A11" s="508" t="s">
        <v>334</v>
      </c>
      <c r="B11" s="509" t="s">
        <v>335</v>
      </c>
      <c r="C11" s="509"/>
      <c r="D11" s="512"/>
      <c r="E11" s="512"/>
      <c r="F11" s="512"/>
      <c r="G11" s="512"/>
      <c r="H11" s="512"/>
      <c r="I11" s="513"/>
      <c r="J11" s="526"/>
    </row>
    <row r="12" customFormat="false" ht="18.75" hidden="false" customHeight="true" outlineLevel="0" collapsed="false">
      <c r="A12" s="508" t="s">
        <v>336</v>
      </c>
      <c r="B12" s="509" t="s">
        <v>337</v>
      </c>
      <c r="C12" s="509"/>
      <c r="D12" s="514"/>
      <c r="E12" s="514"/>
      <c r="F12" s="515"/>
      <c r="G12" s="515"/>
      <c r="H12" s="516" t="e">
        <f aca="false">((D12*10/I8)+(F12*10/I12))/2</f>
        <v>#VALUE!</v>
      </c>
      <c r="I12" s="517" t="s">
        <v>196</v>
      </c>
      <c r="J12" s="526"/>
    </row>
    <row r="13" customFormat="false" ht="27.75" hidden="false" customHeight="true" outlineLevel="0" collapsed="false">
      <c r="A13" s="518"/>
      <c r="B13" s="519"/>
      <c r="C13" s="519"/>
      <c r="D13" s="519"/>
      <c r="E13" s="519"/>
      <c r="F13" s="520" t="s">
        <v>338</v>
      </c>
      <c r="G13" s="520"/>
      <c r="H13" s="521" t="e">
        <f aca="false">AVERAGE(D8:H11,H12)</f>
        <v>#VALUE!</v>
      </c>
      <c r="I13" s="522" t="s">
        <v>339</v>
      </c>
      <c r="J13" s="526"/>
    </row>
    <row r="14" customFormat="false" ht="15" hidden="false" customHeight="true" outlineLevel="0" collapsed="false">
      <c r="A14" s="523"/>
      <c r="B14" s="523"/>
      <c r="C14" s="523"/>
      <c r="D14" s="523"/>
      <c r="E14" s="523"/>
      <c r="F14" s="523"/>
      <c r="G14" s="523"/>
      <c r="H14" s="523"/>
      <c r="I14" s="523"/>
      <c r="J14" s="524"/>
    </row>
    <row r="15" customFormat="false" ht="18.75" hidden="false" customHeight="true" outlineLevel="0" collapsed="false">
      <c r="A15" s="495" t="n">
        <f aca="false">'ALUMNAT 4t'!F111</f>
        <v>0</v>
      </c>
      <c r="B15" s="496" t="str">
        <f aca="false">'Àgora Notes Competencials'!AY1</f>
        <v>Legalització de les drogues</v>
      </c>
      <c r="C15" s="496"/>
      <c r="D15" s="497" t="s">
        <v>191</v>
      </c>
      <c r="E15" s="497" t="s">
        <v>191</v>
      </c>
      <c r="F15" s="497" t="s">
        <v>191</v>
      </c>
      <c r="G15" s="497" t="s">
        <v>191</v>
      </c>
      <c r="H15" s="498" t="s">
        <v>191</v>
      </c>
      <c r="I15" s="499" t="s">
        <v>321</v>
      </c>
      <c r="J15" s="526" t="n">
        <f aca="false">'ALUMNAT 4t'!D111</f>
        <v>0</v>
      </c>
    </row>
    <row r="16" customFormat="false" ht="18.75" hidden="false" customHeight="true" outlineLevel="0" collapsed="false">
      <c r="A16" s="495"/>
      <c r="B16" s="495"/>
      <c r="C16" s="496"/>
      <c r="D16" s="497"/>
      <c r="E16" s="497"/>
      <c r="F16" s="497"/>
      <c r="G16" s="497"/>
      <c r="H16" s="498"/>
      <c r="I16" s="499"/>
      <c r="J16" s="526"/>
    </row>
    <row r="17" customFormat="false" ht="18.75" hidden="false" customHeight="true" outlineLevel="0" collapsed="false">
      <c r="A17" s="501" t="s">
        <v>322</v>
      </c>
      <c r="B17" s="501"/>
      <c r="C17" s="502" t="str">
        <f aca="false">'Àgora Notes Competencials'!BF2</f>
        <v>Física i Química</v>
      </c>
      <c r="D17" s="503" t="s">
        <v>323</v>
      </c>
      <c r="E17" s="503"/>
      <c r="F17" s="503"/>
      <c r="G17" s="504" t="s">
        <v>324</v>
      </c>
      <c r="H17" s="504"/>
      <c r="I17" s="499"/>
      <c r="J17" s="526"/>
    </row>
    <row r="18" customFormat="false" ht="20.25" hidden="false" customHeight="true" outlineLevel="0" collapsed="false">
      <c r="A18" s="501"/>
      <c r="B18" s="501"/>
      <c r="C18" s="502"/>
      <c r="D18" s="505" t="s">
        <v>325</v>
      </c>
      <c r="E18" s="505"/>
      <c r="F18" s="506" t="s">
        <v>326</v>
      </c>
      <c r="G18" s="506"/>
      <c r="H18" s="507" t="str">
        <f aca="false">H7</f>
        <v>Mitja periodicitat i constància</v>
      </c>
      <c r="I18" s="499"/>
      <c r="J18" s="526"/>
    </row>
    <row r="19" customFormat="false" ht="22.5" hidden="false" customHeight="true" outlineLevel="0" collapsed="false">
      <c r="A19" s="508" t="s">
        <v>328</v>
      </c>
      <c r="B19" s="509" t="s">
        <v>329</v>
      </c>
      <c r="C19" s="509"/>
      <c r="D19" s="510"/>
      <c r="E19" s="510"/>
      <c r="F19" s="510"/>
      <c r="G19" s="510"/>
      <c r="H19" s="510"/>
      <c r="I19" s="511" t="str">
        <f aca="false">I8</f>
        <v>x</v>
      </c>
      <c r="J19" s="526"/>
    </row>
    <row r="20" customFormat="false" ht="18.75" hidden="false" customHeight="true" outlineLevel="0" collapsed="false">
      <c r="A20" s="508" t="s">
        <v>330</v>
      </c>
      <c r="B20" s="509" t="s">
        <v>331</v>
      </c>
      <c r="C20" s="509"/>
      <c r="D20" s="512"/>
      <c r="E20" s="512"/>
      <c r="F20" s="512"/>
      <c r="G20" s="512"/>
      <c r="H20" s="512"/>
      <c r="I20" s="511"/>
      <c r="J20" s="526"/>
    </row>
    <row r="21" customFormat="false" ht="18.75" hidden="false" customHeight="true" outlineLevel="0" collapsed="false">
      <c r="A21" s="508" t="s">
        <v>332</v>
      </c>
      <c r="B21" s="509" t="s">
        <v>333</v>
      </c>
      <c r="C21" s="509"/>
      <c r="D21" s="512"/>
      <c r="E21" s="512"/>
      <c r="F21" s="512"/>
      <c r="G21" s="512"/>
      <c r="H21" s="512"/>
      <c r="I21" s="513" t="s">
        <v>216</v>
      </c>
      <c r="J21" s="526"/>
    </row>
    <row r="22" customFormat="false" ht="18.75" hidden="false" customHeight="true" outlineLevel="0" collapsed="false">
      <c r="A22" s="508" t="s">
        <v>334</v>
      </c>
      <c r="B22" s="509" t="s">
        <v>335</v>
      </c>
      <c r="C22" s="509"/>
      <c r="D22" s="512"/>
      <c r="E22" s="512"/>
      <c r="F22" s="512"/>
      <c r="G22" s="512"/>
      <c r="H22" s="512"/>
      <c r="I22" s="513"/>
      <c r="J22" s="526"/>
    </row>
    <row r="23" customFormat="false" ht="18.75" hidden="false" customHeight="true" outlineLevel="0" collapsed="false">
      <c r="A23" s="508" t="s">
        <v>336</v>
      </c>
      <c r="B23" s="509" t="s">
        <v>337</v>
      </c>
      <c r="C23" s="509"/>
      <c r="D23" s="514"/>
      <c r="E23" s="514"/>
      <c r="F23" s="515"/>
      <c r="G23" s="515"/>
      <c r="H23" s="516" t="e">
        <f aca="false">((D23*10/I19)+(F23*10/I23))/2</f>
        <v>#VALUE!</v>
      </c>
      <c r="I23" s="517" t="str">
        <f aca="false">I12</f>
        <v>x</v>
      </c>
      <c r="J23" s="526"/>
    </row>
    <row r="24" customFormat="false" ht="27.75" hidden="false" customHeight="true" outlineLevel="0" collapsed="false">
      <c r="A24" s="518"/>
      <c r="B24" s="519"/>
      <c r="C24" s="519"/>
      <c r="D24" s="519"/>
      <c r="E24" s="519"/>
      <c r="F24" s="520" t="s">
        <v>338</v>
      </c>
      <c r="G24" s="520"/>
      <c r="H24" s="521" t="e">
        <f aca="false">AVERAGE(D19:H22,H23)</f>
        <v>#VALUE!</v>
      </c>
      <c r="I24" s="522" t="s">
        <v>340</v>
      </c>
      <c r="J24" s="526"/>
    </row>
    <row r="25" customFormat="false" ht="15" hidden="false" customHeight="true" outlineLevel="0" collapsed="false">
      <c r="A25" s="523"/>
      <c r="B25" s="523"/>
      <c r="C25" s="523"/>
      <c r="D25" s="523"/>
      <c r="E25" s="523"/>
      <c r="F25" s="523"/>
      <c r="G25" s="523"/>
      <c r="H25" s="523"/>
      <c r="I25" s="523"/>
      <c r="J25" s="524"/>
    </row>
    <row r="26" customFormat="false" ht="18.75" hidden="false" customHeight="true" outlineLevel="0" collapsed="false">
      <c r="A26" s="495" t="n">
        <f aca="false">'ALUMNAT 4t'!F115</f>
        <v>0</v>
      </c>
      <c r="B26" s="496" t="str">
        <f aca="false">'Àgora Notes Competencials'!C1</f>
        <v>Com preferim informar-nos de les notícies esportives en l'actualitat? Tradicional o xarxes socials?</v>
      </c>
      <c r="C26" s="496"/>
      <c r="D26" s="497" t="str">
        <f aca="false">'Àgora Notes Competencials'!I3</f>
        <v>Duarte, Tania</v>
      </c>
      <c r="E26" s="497" t="str">
        <f aca="false">'Àgora Notes Competencials'!J3</f>
        <v>Mostajo, Julian Gil</v>
      </c>
      <c r="F26" s="497" t="str">
        <f aca="false">'Àgora Notes Competencials'!K3</f>
        <v>Rastrojo, Maria</v>
      </c>
      <c r="G26" s="497" t="str">
        <f aca="false">'Àgora Notes Competencials'!L3</f>
        <v>Vázquez, Joel</v>
      </c>
      <c r="H26" s="497" t="n">
        <f aca="false">'Àgora Notes Competencials'!M3</f>
        <v>0</v>
      </c>
      <c r="I26" s="499" t="s">
        <v>321</v>
      </c>
      <c r="J26" s="526" t="n">
        <f aca="false">'ALUMNAT 4t'!D115</f>
        <v>0</v>
      </c>
    </row>
    <row r="27" customFormat="false" ht="18.75" hidden="false" customHeight="true" outlineLevel="0" collapsed="false">
      <c r="A27" s="495"/>
      <c r="B27" s="495"/>
      <c r="C27" s="496"/>
      <c r="D27" s="497"/>
      <c r="E27" s="497"/>
      <c r="F27" s="497"/>
      <c r="G27" s="497"/>
      <c r="H27" s="497"/>
      <c r="I27" s="499"/>
      <c r="J27" s="526"/>
    </row>
    <row r="28" customFormat="false" ht="18.75" hidden="false" customHeight="true" outlineLevel="0" collapsed="false">
      <c r="A28" s="501" t="s">
        <v>322</v>
      </c>
      <c r="B28" s="501"/>
      <c r="C28" s="502" t="str">
        <f aca="false">'Àgora Notes Competencials'!J2</f>
        <v>Educació Física</v>
      </c>
      <c r="D28" s="503" t="s">
        <v>323</v>
      </c>
      <c r="E28" s="503"/>
      <c r="F28" s="503"/>
      <c r="G28" s="504" t="s">
        <v>324</v>
      </c>
      <c r="H28" s="504"/>
      <c r="I28" s="499"/>
      <c r="J28" s="526"/>
    </row>
    <row r="29" customFormat="false" ht="20.25" hidden="false" customHeight="true" outlineLevel="0" collapsed="false">
      <c r="A29" s="501"/>
      <c r="B29" s="501"/>
      <c r="C29" s="502"/>
      <c r="D29" s="505" t="s">
        <v>325</v>
      </c>
      <c r="E29" s="505"/>
      <c r="F29" s="506" t="s">
        <v>326</v>
      </c>
      <c r="G29" s="506"/>
      <c r="H29" s="507" t="str">
        <f aca="false">H18</f>
        <v>Mitja periodicitat i constància</v>
      </c>
      <c r="I29" s="499"/>
      <c r="J29" s="526"/>
    </row>
    <row r="30" customFormat="false" ht="22.5" hidden="false" customHeight="true" outlineLevel="0" collapsed="false">
      <c r="A30" s="508" t="s">
        <v>328</v>
      </c>
      <c r="B30" s="509" t="s">
        <v>329</v>
      </c>
      <c r="C30" s="509"/>
      <c r="D30" s="510"/>
      <c r="E30" s="510"/>
      <c r="F30" s="510"/>
      <c r="G30" s="510"/>
      <c r="H30" s="510"/>
      <c r="I30" s="511" t="str">
        <f aca="false">I8</f>
        <v>x</v>
      </c>
      <c r="J30" s="526"/>
    </row>
    <row r="31" customFormat="false" ht="18.75" hidden="false" customHeight="true" outlineLevel="0" collapsed="false">
      <c r="A31" s="508" t="s">
        <v>330</v>
      </c>
      <c r="B31" s="509" t="s">
        <v>331</v>
      </c>
      <c r="C31" s="509"/>
      <c r="D31" s="512"/>
      <c r="E31" s="512"/>
      <c r="F31" s="512"/>
      <c r="G31" s="512"/>
      <c r="H31" s="512"/>
      <c r="I31" s="511"/>
      <c r="J31" s="526"/>
    </row>
    <row r="32" customFormat="false" ht="18.75" hidden="false" customHeight="true" outlineLevel="0" collapsed="false">
      <c r="A32" s="508" t="s">
        <v>332</v>
      </c>
      <c r="B32" s="509" t="s">
        <v>333</v>
      </c>
      <c r="C32" s="509"/>
      <c r="D32" s="512"/>
      <c r="E32" s="512"/>
      <c r="F32" s="512"/>
      <c r="G32" s="512"/>
      <c r="H32" s="512"/>
      <c r="I32" s="513" t="s">
        <v>216</v>
      </c>
      <c r="J32" s="526"/>
    </row>
    <row r="33" customFormat="false" ht="18.75" hidden="false" customHeight="true" outlineLevel="0" collapsed="false">
      <c r="A33" s="508" t="s">
        <v>334</v>
      </c>
      <c r="B33" s="509" t="s">
        <v>335</v>
      </c>
      <c r="C33" s="509"/>
      <c r="D33" s="512"/>
      <c r="E33" s="512"/>
      <c r="F33" s="512"/>
      <c r="G33" s="512"/>
      <c r="H33" s="512"/>
      <c r="I33" s="513"/>
      <c r="J33" s="526"/>
    </row>
    <row r="34" customFormat="false" ht="18.75" hidden="false" customHeight="true" outlineLevel="0" collapsed="false">
      <c r="A34" s="508" t="s">
        <v>336</v>
      </c>
      <c r="B34" s="509" t="s">
        <v>337</v>
      </c>
      <c r="C34" s="509"/>
      <c r="D34" s="514"/>
      <c r="E34" s="514"/>
      <c r="F34" s="515"/>
      <c r="G34" s="515"/>
      <c r="H34" s="516" t="e">
        <f aca="false">((D34*10/I30)+(F34*10/I34))/2</f>
        <v>#VALUE!</v>
      </c>
      <c r="I34" s="517" t="str">
        <f aca="false">I12</f>
        <v>x</v>
      </c>
      <c r="J34" s="526"/>
    </row>
    <row r="35" customFormat="false" ht="27.75" hidden="false" customHeight="true" outlineLevel="0" collapsed="false">
      <c r="A35" s="518"/>
      <c r="B35" s="519"/>
      <c r="C35" s="519"/>
      <c r="D35" s="519"/>
      <c r="E35" s="519"/>
      <c r="F35" s="520" t="s">
        <v>338</v>
      </c>
      <c r="G35" s="520"/>
      <c r="H35" s="521" t="e">
        <f aca="false">AVERAGE(D30:H33,H34)</f>
        <v>#VALUE!</v>
      </c>
      <c r="I35" s="522" t="s">
        <v>340</v>
      </c>
      <c r="J35" s="526"/>
    </row>
    <row r="36" customFormat="false" ht="15" hidden="false" customHeight="true" outlineLevel="0" collapsed="false">
      <c r="A36" s="523"/>
      <c r="B36" s="523"/>
      <c r="C36" s="523"/>
      <c r="D36" s="523"/>
      <c r="E36" s="523"/>
      <c r="F36" s="523"/>
      <c r="G36" s="523"/>
      <c r="H36" s="523"/>
      <c r="I36" s="523"/>
      <c r="J36" s="524"/>
    </row>
    <row r="37" customFormat="false" ht="24" hidden="false" customHeight="true" outlineLevel="0" collapsed="false">
      <c r="A37" s="495" t="n">
        <f aca="false">'ALUMNAT 4t'!F119</f>
        <v>0</v>
      </c>
      <c r="B37" s="496" t="str">
        <f aca="false">'Àgora Notes Competencials'!AA1</f>
        <v>És necessari el clonatge com a tècnica biomèdica?</v>
      </c>
      <c r="C37" s="496"/>
      <c r="D37" s="497" t="str">
        <f aca="false">'Àgora Notes Competencials'!AG3</f>
        <v>Bosch, Núria</v>
      </c>
      <c r="E37" s="497" t="str">
        <f aca="false">'Àgora Notes Competencials'!AH3</f>
        <v>Crespo, Desiré</v>
      </c>
      <c r="F37" s="497" t="str">
        <f aca="false">'Àgora Notes Competencials'!AI3</f>
        <v>Turiel, Lorena</v>
      </c>
      <c r="G37" s="497" t="str">
        <f aca="false">'Àgora Notes Competencials'!AJ3</f>
        <v>Vidal, Selva</v>
      </c>
      <c r="H37" s="497" t="n">
        <f aca="false">'Àgora Notes Competencials'!AK3</f>
        <v>0</v>
      </c>
      <c r="I37" s="499" t="s">
        <v>321</v>
      </c>
      <c r="J37" s="526" t="n">
        <f aca="false">'ALUMNAT 4t'!D119</f>
        <v>0</v>
      </c>
    </row>
    <row r="38" customFormat="false" ht="25.5" hidden="false" customHeight="true" outlineLevel="0" collapsed="false">
      <c r="A38" s="495"/>
      <c r="B38" s="495"/>
      <c r="C38" s="496"/>
      <c r="D38" s="497"/>
      <c r="E38" s="497"/>
      <c r="F38" s="497"/>
      <c r="G38" s="497"/>
      <c r="H38" s="497"/>
      <c r="I38" s="499"/>
      <c r="J38" s="526"/>
    </row>
    <row r="39" customFormat="false" ht="18.75" hidden="false" customHeight="true" outlineLevel="0" collapsed="false">
      <c r="A39" s="501" t="s">
        <v>322</v>
      </c>
      <c r="B39" s="501"/>
      <c r="C39" s="502" t="str">
        <f aca="false">'Àgora Notes Competencials'!AH2</f>
        <v>Biologia i Geologia</v>
      </c>
      <c r="D39" s="503" t="s">
        <v>323</v>
      </c>
      <c r="E39" s="503"/>
      <c r="F39" s="503"/>
      <c r="G39" s="504" t="s">
        <v>324</v>
      </c>
      <c r="H39" s="504"/>
      <c r="I39" s="499"/>
      <c r="J39" s="526"/>
    </row>
    <row r="40" customFormat="false" ht="20.25" hidden="false" customHeight="true" outlineLevel="0" collapsed="false">
      <c r="A40" s="501"/>
      <c r="B40" s="501"/>
      <c r="C40" s="502"/>
      <c r="D40" s="505" t="s">
        <v>325</v>
      </c>
      <c r="E40" s="505"/>
      <c r="F40" s="506" t="s">
        <v>326</v>
      </c>
      <c r="G40" s="506"/>
      <c r="H40" s="507" t="str">
        <f aca="false">H29</f>
        <v>Mitja periodicitat i constància</v>
      </c>
      <c r="I40" s="499"/>
      <c r="J40" s="526"/>
    </row>
    <row r="41" customFormat="false" ht="22.5" hidden="false" customHeight="true" outlineLevel="0" collapsed="false">
      <c r="A41" s="508" t="s">
        <v>328</v>
      </c>
      <c r="B41" s="509" t="s">
        <v>329</v>
      </c>
      <c r="C41" s="509"/>
      <c r="D41" s="510"/>
      <c r="E41" s="510"/>
      <c r="F41" s="510"/>
      <c r="G41" s="510"/>
      <c r="H41" s="510"/>
      <c r="I41" s="511" t="str">
        <f aca="false">I8</f>
        <v>x</v>
      </c>
      <c r="J41" s="526"/>
    </row>
    <row r="42" customFormat="false" ht="18.75" hidden="false" customHeight="true" outlineLevel="0" collapsed="false">
      <c r="A42" s="508" t="s">
        <v>330</v>
      </c>
      <c r="B42" s="509" t="s">
        <v>331</v>
      </c>
      <c r="C42" s="509"/>
      <c r="D42" s="512"/>
      <c r="E42" s="512"/>
      <c r="F42" s="512"/>
      <c r="G42" s="512"/>
      <c r="H42" s="512"/>
      <c r="I42" s="511"/>
      <c r="J42" s="526"/>
    </row>
    <row r="43" customFormat="false" ht="18.75" hidden="false" customHeight="true" outlineLevel="0" collapsed="false">
      <c r="A43" s="508" t="s">
        <v>332</v>
      </c>
      <c r="B43" s="509" t="s">
        <v>333</v>
      </c>
      <c r="C43" s="509"/>
      <c r="D43" s="512"/>
      <c r="E43" s="512"/>
      <c r="F43" s="512"/>
      <c r="G43" s="512"/>
      <c r="H43" s="512"/>
      <c r="I43" s="513" t="s">
        <v>216</v>
      </c>
      <c r="J43" s="526"/>
    </row>
    <row r="44" customFormat="false" ht="18.75" hidden="false" customHeight="true" outlineLevel="0" collapsed="false">
      <c r="A44" s="508" t="s">
        <v>334</v>
      </c>
      <c r="B44" s="509" t="s">
        <v>335</v>
      </c>
      <c r="C44" s="509"/>
      <c r="D44" s="512"/>
      <c r="E44" s="512"/>
      <c r="F44" s="512"/>
      <c r="G44" s="512"/>
      <c r="H44" s="512"/>
      <c r="I44" s="513"/>
      <c r="J44" s="526"/>
    </row>
    <row r="45" customFormat="false" ht="18.75" hidden="false" customHeight="true" outlineLevel="0" collapsed="false">
      <c r="A45" s="508" t="s">
        <v>336</v>
      </c>
      <c r="B45" s="509" t="s">
        <v>337</v>
      </c>
      <c r="C45" s="509"/>
      <c r="D45" s="514"/>
      <c r="E45" s="514"/>
      <c r="F45" s="515"/>
      <c r="G45" s="515"/>
      <c r="H45" s="516" t="e">
        <f aca="false">((D45*10/I41)+(F45*10/I45))/2</f>
        <v>#VALUE!</v>
      </c>
      <c r="I45" s="517" t="str">
        <f aca="false">I12</f>
        <v>x</v>
      </c>
      <c r="J45" s="526"/>
    </row>
    <row r="46" customFormat="false" ht="27.75" hidden="false" customHeight="true" outlineLevel="0" collapsed="false">
      <c r="A46" s="518"/>
      <c r="B46" s="519"/>
      <c r="C46" s="519"/>
      <c r="D46" s="519"/>
      <c r="E46" s="519"/>
      <c r="F46" s="520" t="s">
        <v>338</v>
      </c>
      <c r="G46" s="520"/>
      <c r="H46" s="521" t="e">
        <f aca="false">AVERAGE(D41:H44,H45)</f>
        <v>#VALUE!</v>
      </c>
      <c r="I46" s="522" t="s">
        <v>340</v>
      </c>
      <c r="J46" s="526"/>
    </row>
    <row r="47" customFormat="false" ht="15" hidden="false" customHeight="true" outlineLevel="0" collapsed="false">
      <c r="A47" s="523"/>
      <c r="B47" s="523"/>
      <c r="C47" s="523"/>
      <c r="D47" s="523"/>
      <c r="E47" s="523"/>
      <c r="F47" s="523"/>
      <c r="G47" s="523"/>
      <c r="H47" s="523"/>
      <c r="I47" s="523"/>
      <c r="J47" s="524"/>
    </row>
    <row r="48" customFormat="false" ht="26.25" hidden="false" customHeight="true" outlineLevel="0" collapsed="false">
      <c r="A48" s="495" t="n">
        <f aca="false">'ALUMNAT 4t'!F123</f>
        <v>0</v>
      </c>
      <c r="B48" s="496" t="str">
        <f aca="false">'Àgora Notes Competencials'!AM1</f>
        <v>Les xarxes socials són bones o dolentes?</v>
      </c>
      <c r="C48" s="496"/>
      <c r="D48" s="497" t="str">
        <f aca="false">'Àgora Notes Competencials'!AS3</f>
        <v>Alonso, Paula</v>
      </c>
      <c r="E48" s="497" t="str">
        <f aca="false">'Àgora Notes Competencials'!AT3</f>
        <v>Bello, Maria</v>
      </c>
      <c r="F48" s="497" t="str">
        <f aca="false">'Àgora Notes Competencials'!AU3</f>
        <v>De Ronne, Emma</v>
      </c>
      <c r="G48" s="497" t="str">
        <f aca="false">'Àgora Notes Competencials'!AV3</f>
        <v>Tome, Gadea</v>
      </c>
      <c r="H48" s="497" t="n">
        <f aca="false">'Àgora Notes Competencials'!AW3</f>
        <v>0</v>
      </c>
      <c r="I48" s="499" t="s">
        <v>321</v>
      </c>
      <c r="J48" s="526" t="n">
        <f aca="false">'ALUMNAT 4t'!D123</f>
        <v>0</v>
      </c>
    </row>
    <row r="49" customFormat="false" ht="26.25" hidden="false" customHeight="true" outlineLevel="0" collapsed="false">
      <c r="A49" s="495"/>
      <c r="B49" s="495"/>
      <c r="C49" s="496"/>
      <c r="D49" s="497"/>
      <c r="E49" s="497"/>
      <c r="F49" s="497"/>
      <c r="G49" s="497"/>
      <c r="H49" s="497"/>
      <c r="I49" s="499"/>
      <c r="J49" s="526"/>
    </row>
    <row r="50" customFormat="false" ht="18.75" hidden="false" customHeight="true" outlineLevel="0" collapsed="false">
      <c r="A50" s="501" t="s">
        <v>322</v>
      </c>
      <c r="B50" s="501"/>
      <c r="C50" s="502" t="str">
        <f aca="false">'Àgora Notes Competencials'!AT2</f>
        <v>Informàtica</v>
      </c>
      <c r="D50" s="503" t="s">
        <v>323</v>
      </c>
      <c r="E50" s="503"/>
      <c r="F50" s="503"/>
      <c r="G50" s="504" t="s">
        <v>324</v>
      </c>
      <c r="H50" s="504"/>
      <c r="I50" s="499"/>
      <c r="J50" s="526"/>
    </row>
    <row r="51" customFormat="false" ht="20.25" hidden="false" customHeight="true" outlineLevel="0" collapsed="false">
      <c r="A51" s="501"/>
      <c r="B51" s="501"/>
      <c r="C51" s="502"/>
      <c r="D51" s="505" t="s">
        <v>325</v>
      </c>
      <c r="E51" s="505"/>
      <c r="F51" s="506" t="s">
        <v>326</v>
      </c>
      <c r="G51" s="506"/>
      <c r="H51" s="507" t="str">
        <f aca="false">H40</f>
        <v>Mitja periodicitat i constància</v>
      </c>
      <c r="I51" s="499"/>
      <c r="J51" s="526"/>
    </row>
    <row r="52" customFormat="false" ht="22.5" hidden="false" customHeight="true" outlineLevel="0" collapsed="false">
      <c r="A52" s="508" t="s">
        <v>328</v>
      </c>
      <c r="B52" s="509" t="s">
        <v>329</v>
      </c>
      <c r="C52" s="509"/>
      <c r="D52" s="510"/>
      <c r="E52" s="510"/>
      <c r="F52" s="510"/>
      <c r="G52" s="510"/>
      <c r="H52" s="510"/>
      <c r="I52" s="511" t="str">
        <f aca="false">I8</f>
        <v>x</v>
      </c>
      <c r="J52" s="526"/>
    </row>
    <row r="53" customFormat="false" ht="18.75" hidden="false" customHeight="true" outlineLevel="0" collapsed="false">
      <c r="A53" s="508" t="s">
        <v>330</v>
      </c>
      <c r="B53" s="509" t="s">
        <v>331</v>
      </c>
      <c r="C53" s="509"/>
      <c r="D53" s="512"/>
      <c r="E53" s="512"/>
      <c r="F53" s="512"/>
      <c r="G53" s="512"/>
      <c r="H53" s="512"/>
      <c r="I53" s="511"/>
      <c r="J53" s="526"/>
    </row>
    <row r="54" customFormat="false" ht="18.75" hidden="false" customHeight="true" outlineLevel="0" collapsed="false">
      <c r="A54" s="508" t="s">
        <v>332</v>
      </c>
      <c r="B54" s="509" t="s">
        <v>333</v>
      </c>
      <c r="C54" s="509"/>
      <c r="D54" s="512"/>
      <c r="E54" s="512"/>
      <c r="F54" s="512"/>
      <c r="G54" s="512"/>
      <c r="H54" s="512"/>
      <c r="I54" s="513" t="s">
        <v>216</v>
      </c>
      <c r="J54" s="526"/>
    </row>
    <row r="55" customFormat="false" ht="18.75" hidden="false" customHeight="true" outlineLevel="0" collapsed="false">
      <c r="A55" s="508" t="s">
        <v>334</v>
      </c>
      <c r="B55" s="509" t="s">
        <v>335</v>
      </c>
      <c r="C55" s="509"/>
      <c r="D55" s="512"/>
      <c r="E55" s="512"/>
      <c r="F55" s="512"/>
      <c r="G55" s="512"/>
      <c r="H55" s="512"/>
      <c r="I55" s="513"/>
      <c r="J55" s="526"/>
    </row>
    <row r="56" customFormat="false" ht="18.75" hidden="false" customHeight="true" outlineLevel="0" collapsed="false">
      <c r="A56" s="508" t="s">
        <v>336</v>
      </c>
      <c r="B56" s="509" t="s">
        <v>337</v>
      </c>
      <c r="C56" s="509"/>
      <c r="D56" s="514"/>
      <c r="E56" s="514"/>
      <c r="F56" s="515"/>
      <c r="G56" s="515"/>
      <c r="H56" s="516" t="e">
        <f aca="false">((D56*10/I52)+(F56*10/I56))/2</f>
        <v>#VALUE!</v>
      </c>
      <c r="I56" s="517" t="str">
        <f aca="false">I12</f>
        <v>x</v>
      </c>
      <c r="J56" s="526"/>
    </row>
    <row r="57" customFormat="false" ht="27.75" hidden="false" customHeight="true" outlineLevel="0" collapsed="false">
      <c r="A57" s="518"/>
      <c r="B57" s="519"/>
      <c r="C57" s="519"/>
      <c r="D57" s="519"/>
      <c r="E57" s="519"/>
      <c r="F57" s="520" t="s">
        <v>338</v>
      </c>
      <c r="G57" s="520"/>
      <c r="H57" s="521" t="e">
        <f aca="false">AVERAGE(D52:H55,H56)</f>
        <v>#VALUE!</v>
      </c>
      <c r="I57" s="522" t="s">
        <v>340</v>
      </c>
      <c r="J57" s="526"/>
    </row>
    <row r="58" customFormat="false" ht="15" hidden="false" customHeight="true" outlineLevel="0" collapsed="false">
      <c r="A58" s="523"/>
      <c r="B58" s="523"/>
      <c r="C58" s="523"/>
      <c r="D58" s="523"/>
      <c r="E58" s="523"/>
      <c r="F58" s="523"/>
      <c r="G58" s="523"/>
      <c r="H58" s="523"/>
      <c r="I58" s="523"/>
      <c r="J58" s="524"/>
    </row>
    <row r="59" customFormat="false" ht="18.75" hidden="false" customHeight="true" outlineLevel="0" collapsed="false">
      <c r="A59" s="495" t="n">
        <f aca="false">'ALUMNAT 4t'!F127</f>
        <v>0</v>
      </c>
      <c r="B59" s="496" t="str">
        <f aca="false">'Àgora Notes Competencials'!BK1</f>
        <v>Les matemàtiques, una invenció o un descobriment?</v>
      </c>
      <c r="C59" s="496"/>
      <c r="D59" s="497" t="s">
        <v>191</v>
      </c>
      <c r="E59" s="497" t="s">
        <v>191</v>
      </c>
      <c r="F59" s="497" t="s">
        <v>191</v>
      </c>
      <c r="G59" s="497" t="s">
        <v>191</v>
      </c>
      <c r="H59" s="498" t="s">
        <v>191</v>
      </c>
      <c r="I59" s="499" t="s">
        <v>321</v>
      </c>
      <c r="J59" s="526" t="n">
        <f aca="false">'ALUMNAT 4t'!D127</f>
        <v>0</v>
      </c>
    </row>
    <row r="60" customFormat="false" ht="25.5" hidden="false" customHeight="true" outlineLevel="0" collapsed="false">
      <c r="A60" s="495"/>
      <c r="B60" s="495"/>
      <c r="C60" s="496"/>
      <c r="D60" s="497"/>
      <c r="E60" s="497"/>
      <c r="F60" s="497"/>
      <c r="G60" s="497"/>
      <c r="H60" s="498"/>
      <c r="I60" s="499"/>
      <c r="J60" s="526"/>
    </row>
    <row r="61" customFormat="false" ht="18.75" hidden="false" customHeight="true" outlineLevel="0" collapsed="false">
      <c r="A61" s="501" t="s">
        <v>322</v>
      </c>
      <c r="B61" s="501"/>
      <c r="C61" s="502" t="str">
        <f aca="false">'Àgora Notes Competencials'!BR2</f>
        <v>Matemàtiques</v>
      </c>
      <c r="D61" s="503" t="s">
        <v>323</v>
      </c>
      <c r="E61" s="503"/>
      <c r="F61" s="503"/>
      <c r="G61" s="504" t="s">
        <v>324</v>
      </c>
      <c r="H61" s="504"/>
      <c r="I61" s="499"/>
      <c r="J61" s="526"/>
    </row>
    <row r="62" customFormat="false" ht="20.25" hidden="false" customHeight="true" outlineLevel="0" collapsed="false">
      <c r="A62" s="501"/>
      <c r="B62" s="501"/>
      <c r="C62" s="502"/>
      <c r="D62" s="505" t="s">
        <v>325</v>
      </c>
      <c r="E62" s="505"/>
      <c r="F62" s="506" t="s">
        <v>326</v>
      </c>
      <c r="G62" s="506"/>
      <c r="H62" s="507" t="str">
        <f aca="false">H51</f>
        <v>Mitja periodicitat i constància</v>
      </c>
      <c r="I62" s="499"/>
      <c r="J62" s="526"/>
    </row>
    <row r="63" customFormat="false" ht="22.5" hidden="false" customHeight="true" outlineLevel="0" collapsed="false">
      <c r="A63" s="508" t="s">
        <v>328</v>
      </c>
      <c r="B63" s="509" t="s">
        <v>329</v>
      </c>
      <c r="C63" s="509"/>
      <c r="D63" s="510"/>
      <c r="E63" s="510"/>
      <c r="F63" s="510"/>
      <c r="G63" s="510"/>
      <c r="H63" s="510"/>
      <c r="I63" s="511" t="str">
        <f aca="false">I8</f>
        <v>x</v>
      </c>
      <c r="J63" s="526"/>
    </row>
    <row r="64" customFormat="false" ht="18.75" hidden="false" customHeight="true" outlineLevel="0" collapsed="false">
      <c r="A64" s="508" t="s">
        <v>330</v>
      </c>
      <c r="B64" s="509" t="s">
        <v>331</v>
      </c>
      <c r="C64" s="509"/>
      <c r="D64" s="512"/>
      <c r="E64" s="512"/>
      <c r="F64" s="512"/>
      <c r="G64" s="512"/>
      <c r="H64" s="512"/>
      <c r="I64" s="511"/>
      <c r="J64" s="526"/>
    </row>
    <row r="65" customFormat="false" ht="18.75" hidden="false" customHeight="true" outlineLevel="0" collapsed="false">
      <c r="A65" s="508" t="s">
        <v>332</v>
      </c>
      <c r="B65" s="509" t="s">
        <v>333</v>
      </c>
      <c r="C65" s="509"/>
      <c r="D65" s="512"/>
      <c r="E65" s="512"/>
      <c r="F65" s="512"/>
      <c r="G65" s="512"/>
      <c r="H65" s="512"/>
      <c r="I65" s="513" t="s">
        <v>216</v>
      </c>
      <c r="J65" s="526"/>
    </row>
    <row r="66" customFormat="false" ht="18.75" hidden="false" customHeight="true" outlineLevel="0" collapsed="false">
      <c r="A66" s="508" t="s">
        <v>334</v>
      </c>
      <c r="B66" s="509" t="s">
        <v>335</v>
      </c>
      <c r="C66" s="509"/>
      <c r="D66" s="512"/>
      <c r="E66" s="512"/>
      <c r="F66" s="512"/>
      <c r="G66" s="512"/>
      <c r="H66" s="512"/>
      <c r="I66" s="513"/>
      <c r="J66" s="526"/>
    </row>
    <row r="67" customFormat="false" ht="18.75" hidden="false" customHeight="true" outlineLevel="0" collapsed="false">
      <c r="A67" s="508" t="s">
        <v>336</v>
      </c>
      <c r="B67" s="509" t="s">
        <v>337</v>
      </c>
      <c r="C67" s="509"/>
      <c r="D67" s="514"/>
      <c r="E67" s="514"/>
      <c r="F67" s="515"/>
      <c r="G67" s="515"/>
      <c r="H67" s="516" t="e">
        <f aca="false">((D67*10/I63)+(F67*10/I67))/2</f>
        <v>#VALUE!</v>
      </c>
      <c r="I67" s="517" t="str">
        <f aca="false">I12</f>
        <v>x</v>
      </c>
      <c r="J67" s="526"/>
    </row>
    <row r="68" customFormat="false" ht="27.75" hidden="false" customHeight="true" outlineLevel="0" collapsed="false">
      <c r="A68" s="518"/>
      <c r="B68" s="519"/>
      <c r="C68" s="519"/>
      <c r="D68" s="519"/>
      <c r="E68" s="519"/>
      <c r="F68" s="520" t="s">
        <v>338</v>
      </c>
      <c r="G68" s="520"/>
      <c r="H68" s="521" t="e">
        <f aca="false">AVERAGE(D63:H66,H67)</f>
        <v>#VALUE!</v>
      </c>
      <c r="I68" s="522" t="s">
        <v>340</v>
      </c>
      <c r="J68" s="526"/>
    </row>
    <row r="69" customFormat="false" ht="15" hidden="false" customHeight="true" outlineLevel="0" collapsed="false">
      <c r="A69" s="523"/>
      <c r="B69" s="523"/>
      <c r="C69" s="523"/>
      <c r="D69" s="523"/>
      <c r="E69" s="523"/>
      <c r="F69" s="523"/>
      <c r="G69" s="523"/>
      <c r="H69" s="523"/>
      <c r="I69" s="523"/>
      <c r="J69" s="524"/>
    </row>
    <row r="70" customFormat="false" ht="18.75" hidden="false" customHeight="true" outlineLevel="0" collapsed="false">
      <c r="A70" s="495" t="n">
        <f aca="false">'ALUMNAT 4t'!F131</f>
        <v>0</v>
      </c>
      <c r="B70" s="496" t="str">
        <f aca="false">'Àgora Notes Competencials'!BK1</f>
        <v>Les matemàtiques, una invenció o un descobriment?</v>
      </c>
      <c r="C70" s="496"/>
      <c r="D70" s="497" t="s">
        <v>191</v>
      </c>
      <c r="E70" s="497" t="s">
        <v>191</v>
      </c>
      <c r="F70" s="497" t="s">
        <v>191</v>
      </c>
      <c r="G70" s="497" t="s">
        <v>191</v>
      </c>
      <c r="H70" s="498" t="s">
        <v>191</v>
      </c>
      <c r="I70" s="499" t="s">
        <v>321</v>
      </c>
      <c r="J70" s="526" t="n">
        <f aca="false">'ALUMNAT 4t'!D131</f>
        <v>0</v>
      </c>
    </row>
    <row r="71" customFormat="false" ht="26.25" hidden="false" customHeight="true" outlineLevel="0" collapsed="false">
      <c r="A71" s="495"/>
      <c r="B71" s="495"/>
      <c r="C71" s="496"/>
      <c r="D71" s="497"/>
      <c r="E71" s="497"/>
      <c r="F71" s="497"/>
      <c r="G71" s="497"/>
      <c r="H71" s="498"/>
      <c r="I71" s="499"/>
      <c r="J71" s="526"/>
    </row>
    <row r="72" customFormat="false" ht="18.75" hidden="false" customHeight="true" outlineLevel="0" collapsed="false">
      <c r="A72" s="501" t="s">
        <v>322</v>
      </c>
      <c r="B72" s="501"/>
      <c r="C72" s="502" t="str">
        <f aca="false">'Àgora Notes Competencials'!BR2</f>
        <v>Matemàtiques</v>
      </c>
      <c r="D72" s="503" t="s">
        <v>323</v>
      </c>
      <c r="E72" s="503"/>
      <c r="F72" s="503"/>
      <c r="G72" s="504" t="s">
        <v>324</v>
      </c>
      <c r="H72" s="504"/>
      <c r="I72" s="499"/>
      <c r="J72" s="526"/>
    </row>
    <row r="73" customFormat="false" ht="20.25" hidden="false" customHeight="true" outlineLevel="0" collapsed="false">
      <c r="A73" s="501"/>
      <c r="B73" s="501"/>
      <c r="C73" s="502"/>
      <c r="D73" s="505" t="s">
        <v>325</v>
      </c>
      <c r="E73" s="505"/>
      <c r="F73" s="506" t="s">
        <v>326</v>
      </c>
      <c r="G73" s="506"/>
      <c r="H73" s="507" t="str">
        <f aca="false">H62</f>
        <v>Mitja periodicitat i constància</v>
      </c>
      <c r="I73" s="499"/>
      <c r="J73" s="526"/>
    </row>
    <row r="74" customFormat="false" ht="22.5" hidden="false" customHeight="true" outlineLevel="0" collapsed="false">
      <c r="A74" s="508" t="s">
        <v>328</v>
      </c>
      <c r="B74" s="509" t="s">
        <v>329</v>
      </c>
      <c r="C74" s="509"/>
      <c r="D74" s="510"/>
      <c r="E74" s="510"/>
      <c r="F74" s="510"/>
      <c r="G74" s="510"/>
      <c r="H74" s="510"/>
      <c r="I74" s="511" t="str">
        <f aca="false">I8</f>
        <v>x</v>
      </c>
      <c r="J74" s="526"/>
    </row>
    <row r="75" customFormat="false" ht="18.75" hidden="false" customHeight="true" outlineLevel="0" collapsed="false">
      <c r="A75" s="508" t="s">
        <v>330</v>
      </c>
      <c r="B75" s="509" t="s">
        <v>331</v>
      </c>
      <c r="C75" s="509"/>
      <c r="D75" s="512"/>
      <c r="E75" s="512"/>
      <c r="F75" s="512"/>
      <c r="G75" s="512"/>
      <c r="H75" s="512"/>
      <c r="I75" s="511"/>
      <c r="J75" s="526"/>
    </row>
    <row r="76" customFormat="false" ht="18.75" hidden="false" customHeight="true" outlineLevel="0" collapsed="false">
      <c r="A76" s="508" t="s">
        <v>332</v>
      </c>
      <c r="B76" s="509" t="s">
        <v>333</v>
      </c>
      <c r="C76" s="509"/>
      <c r="D76" s="512"/>
      <c r="E76" s="512"/>
      <c r="F76" s="512"/>
      <c r="G76" s="512"/>
      <c r="H76" s="512"/>
      <c r="I76" s="513" t="s">
        <v>216</v>
      </c>
      <c r="J76" s="526"/>
    </row>
    <row r="77" customFormat="false" ht="18.75" hidden="false" customHeight="true" outlineLevel="0" collapsed="false">
      <c r="A77" s="508" t="s">
        <v>334</v>
      </c>
      <c r="B77" s="509" t="s">
        <v>335</v>
      </c>
      <c r="C77" s="509"/>
      <c r="D77" s="512"/>
      <c r="E77" s="512"/>
      <c r="F77" s="512"/>
      <c r="G77" s="512"/>
      <c r="H77" s="512"/>
      <c r="I77" s="513"/>
      <c r="J77" s="526"/>
    </row>
    <row r="78" customFormat="false" ht="18.75" hidden="false" customHeight="true" outlineLevel="0" collapsed="false">
      <c r="A78" s="508" t="s">
        <v>336</v>
      </c>
      <c r="B78" s="509" t="s">
        <v>337</v>
      </c>
      <c r="C78" s="509"/>
      <c r="D78" s="514"/>
      <c r="E78" s="514"/>
      <c r="F78" s="515"/>
      <c r="G78" s="515"/>
      <c r="H78" s="516" t="e">
        <f aca="false">((D78*10/I74)+(F78*10/I78))/2</f>
        <v>#VALUE!</v>
      </c>
      <c r="I78" s="517" t="str">
        <f aca="false">I12</f>
        <v>x</v>
      </c>
      <c r="J78" s="526"/>
    </row>
    <row r="79" customFormat="false" ht="27.75" hidden="false" customHeight="true" outlineLevel="0" collapsed="false">
      <c r="A79" s="518"/>
      <c r="B79" s="519"/>
      <c r="C79" s="519"/>
      <c r="D79" s="519"/>
      <c r="E79" s="519"/>
      <c r="F79" s="520" t="s">
        <v>338</v>
      </c>
      <c r="G79" s="520"/>
      <c r="H79" s="521" t="e">
        <f aca="false">AVERAGE(D74:H77,H78)</f>
        <v>#VALUE!</v>
      </c>
      <c r="I79" s="522" t="s">
        <v>340</v>
      </c>
      <c r="J79" s="526"/>
    </row>
    <row r="80" customFormat="false" ht="15" hidden="false" customHeight="true" outlineLevel="0" collapsed="false">
      <c r="A80" s="523"/>
      <c r="B80" s="523"/>
      <c r="C80" s="523"/>
      <c r="D80" s="523"/>
      <c r="E80" s="523"/>
      <c r="F80" s="523"/>
      <c r="G80" s="523"/>
      <c r="H80" s="523"/>
      <c r="I80" s="523"/>
      <c r="J80" s="524"/>
    </row>
    <row r="81" customFormat="false" ht="900" hidden="false" customHeight="true" outlineLevel="0" collapsed="false">
      <c r="A81" s="525"/>
      <c r="B81" s="525"/>
      <c r="C81" s="525"/>
      <c r="D81" s="525"/>
      <c r="E81" s="525"/>
      <c r="F81" s="525"/>
      <c r="G81" s="525"/>
      <c r="H81" s="525"/>
      <c r="I81" s="525"/>
      <c r="J81" s="525"/>
    </row>
  </sheetData>
  <mergeCells count="223">
    <mergeCell ref="A1:A2"/>
    <mergeCell ref="B1:C3"/>
    <mergeCell ref="D1:H2"/>
    <mergeCell ref="I1:I3"/>
    <mergeCell ref="J1:J3"/>
    <mergeCell ref="D3:H3"/>
    <mergeCell ref="A4:A5"/>
    <mergeCell ref="B4:C5"/>
    <mergeCell ref="D4:D5"/>
    <mergeCell ref="E4:E5"/>
    <mergeCell ref="F4:F5"/>
    <mergeCell ref="G4:G5"/>
    <mergeCell ref="H4:H5"/>
    <mergeCell ref="I4:I7"/>
    <mergeCell ref="J4:J13"/>
    <mergeCell ref="A6:B7"/>
    <mergeCell ref="C6:C7"/>
    <mergeCell ref="D6:F6"/>
    <mergeCell ref="G6:H6"/>
    <mergeCell ref="D7:E7"/>
    <mergeCell ref="F7:G7"/>
    <mergeCell ref="B8:C8"/>
    <mergeCell ref="D8:H8"/>
    <mergeCell ref="I8:I9"/>
    <mergeCell ref="B9:C9"/>
    <mergeCell ref="D9:H9"/>
    <mergeCell ref="B10:C10"/>
    <mergeCell ref="D10:H10"/>
    <mergeCell ref="I10:I11"/>
    <mergeCell ref="B11:C11"/>
    <mergeCell ref="D11:H11"/>
    <mergeCell ref="B12:C12"/>
    <mergeCell ref="D12:E12"/>
    <mergeCell ref="F12:G12"/>
    <mergeCell ref="C13:E13"/>
    <mergeCell ref="F13:G13"/>
    <mergeCell ref="A14:I14"/>
    <mergeCell ref="A15:A16"/>
    <mergeCell ref="B15:C16"/>
    <mergeCell ref="D15:D16"/>
    <mergeCell ref="E15:E16"/>
    <mergeCell ref="F15:F16"/>
    <mergeCell ref="G15:G16"/>
    <mergeCell ref="H15:H16"/>
    <mergeCell ref="I15:I18"/>
    <mergeCell ref="J15:J24"/>
    <mergeCell ref="A17:B18"/>
    <mergeCell ref="C17:C18"/>
    <mergeCell ref="D17:F17"/>
    <mergeCell ref="G17:H17"/>
    <mergeCell ref="D18:E18"/>
    <mergeCell ref="F18:G18"/>
    <mergeCell ref="B19:C19"/>
    <mergeCell ref="D19:H19"/>
    <mergeCell ref="I19:I20"/>
    <mergeCell ref="B20:C20"/>
    <mergeCell ref="D20:H20"/>
    <mergeCell ref="B21:C21"/>
    <mergeCell ref="D21:H21"/>
    <mergeCell ref="I21:I22"/>
    <mergeCell ref="B22:C22"/>
    <mergeCell ref="D22:H22"/>
    <mergeCell ref="B23:C23"/>
    <mergeCell ref="D23:E23"/>
    <mergeCell ref="F23:G23"/>
    <mergeCell ref="C24:E24"/>
    <mergeCell ref="F24:G24"/>
    <mergeCell ref="A25:I25"/>
    <mergeCell ref="A26:A27"/>
    <mergeCell ref="B26:C27"/>
    <mergeCell ref="D26:D27"/>
    <mergeCell ref="E26:E27"/>
    <mergeCell ref="F26:F27"/>
    <mergeCell ref="G26:G27"/>
    <mergeCell ref="H26:H27"/>
    <mergeCell ref="I26:I29"/>
    <mergeCell ref="J26:J35"/>
    <mergeCell ref="A28:B29"/>
    <mergeCell ref="C28:C29"/>
    <mergeCell ref="D28:F28"/>
    <mergeCell ref="G28:H28"/>
    <mergeCell ref="D29:E29"/>
    <mergeCell ref="F29:G29"/>
    <mergeCell ref="B30:C30"/>
    <mergeCell ref="D30:H30"/>
    <mergeCell ref="I30:I31"/>
    <mergeCell ref="B31:C31"/>
    <mergeCell ref="D31:H31"/>
    <mergeCell ref="B32:C32"/>
    <mergeCell ref="D32:H32"/>
    <mergeCell ref="I32:I33"/>
    <mergeCell ref="B33:C33"/>
    <mergeCell ref="D33:H33"/>
    <mergeCell ref="B34:C34"/>
    <mergeCell ref="D34:E34"/>
    <mergeCell ref="F34:G34"/>
    <mergeCell ref="C35:E35"/>
    <mergeCell ref="F35:G35"/>
    <mergeCell ref="A36:I36"/>
    <mergeCell ref="A37:A38"/>
    <mergeCell ref="B37:C38"/>
    <mergeCell ref="D37:D38"/>
    <mergeCell ref="E37:E38"/>
    <mergeCell ref="F37:F38"/>
    <mergeCell ref="G37:G38"/>
    <mergeCell ref="H37:H38"/>
    <mergeCell ref="I37:I40"/>
    <mergeCell ref="J37:J46"/>
    <mergeCell ref="A39:B40"/>
    <mergeCell ref="C39:C40"/>
    <mergeCell ref="D39:F39"/>
    <mergeCell ref="G39:H39"/>
    <mergeCell ref="D40:E40"/>
    <mergeCell ref="F40:G40"/>
    <mergeCell ref="B41:C41"/>
    <mergeCell ref="D41:H41"/>
    <mergeCell ref="I41:I42"/>
    <mergeCell ref="B42:C42"/>
    <mergeCell ref="D42:H42"/>
    <mergeCell ref="B43:C43"/>
    <mergeCell ref="D43:H43"/>
    <mergeCell ref="I43:I44"/>
    <mergeCell ref="B44:C44"/>
    <mergeCell ref="D44:H44"/>
    <mergeCell ref="B45:C45"/>
    <mergeCell ref="D45:E45"/>
    <mergeCell ref="F45:G45"/>
    <mergeCell ref="C46:E46"/>
    <mergeCell ref="F46:G46"/>
    <mergeCell ref="A47:I47"/>
    <mergeCell ref="A48:A49"/>
    <mergeCell ref="B48:C49"/>
    <mergeCell ref="D48:D49"/>
    <mergeCell ref="E48:E49"/>
    <mergeCell ref="F48:F49"/>
    <mergeCell ref="G48:G49"/>
    <mergeCell ref="H48:H49"/>
    <mergeCell ref="I48:I51"/>
    <mergeCell ref="J48:J57"/>
    <mergeCell ref="A50:B51"/>
    <mergeCell ref="C50:C51"/>
    <mergeCell ref="D50:F50"/>
    <mergeCell ref="G50:H50"/>
    <mergeCell ref="D51:E51"/>
    <mergeCell ref="F51:G51"/>
    <mergeCell ref="B52:C52"/>
    <mergeCell ref="D52:H52"/>
    <mergeCell ref="I52:I53"/>
    <mergeCell ref="B53:C53"/>
    <mergeCell ref="D53:H53"/>
    <mergeCell ref="B54:C54"/>
    <mergeCell ref="D54:H54"/>
    <mergeCell ref="I54:I55"/>
    <mergeCell ref="B55:C55"/>
    <mergeCell ref="D55:H55"/>
    <mergeCell ref="B56:C56"/>
    <mergeCell ref="D56:E56"/>
    <mergeCell ref="F56:G56"/>
    <mergeCell ref="C57:E57"/>
    <mergeCell ref="F57:G57"/>
    <mergeCell ref="A58:I58"/>
    <mergeCell ref="A59:A60"/>
    <mergeCell ref="B59:C60"/>
    <mergeCell ref="D59:D60"/>
    <mergeCell ref="E59:E60"/>
    <mergeCell ref="F59:F60"/>
    <mergeCell ref="G59:G60"/>
    <mergeCell ref="H59:H60"/>
    <mergeCell ref="I59:I62"/>
    <mergeCell ref="J59:J68"/>
    <mergeCell ref="A61:B62"/>
    <mergeCell ref="C61:C62"/>
    <mergeCell ref="D61:F61"/>
    <mergeCell ref="G61:H61"/>
    <mergeCell ref="D62:E62"/>
    <mergeCell ref="F62:G62"/>
    <mergeCell ref="B63:C63"/>
    <mergeCell ref="D63:H63"/>
    <mergeCell ref="I63:I64"/>
    <mergeCell ref="B64:C64"/>
    <mergeCell ref="D64:H64"/>
    <mergeCell ref="B65:C65"/>
    <mergeCell ref="D65:H65"/>
    <mergeCell ref="I65:I66"/>
    <mergeCell ref="B66:C66"/>
    <mergeCell ref="D66:H66"/>
    <mergeCell ref="B67:C67"/>
    <mergeCell ref="D67:E67"/>
    <mergeCell ref="F67:G67"/>
    <mergeCell ref="C68:E68"/>
    <mergeCell ref="F68:G68"/>
    <mergeCell ref="A69:I69"/>
    <mergeCell ref="A70:A71"/>
    <mergeCell ref="B70:C71"/>
    <mergeCell ref="D70:D71"/>
    <mergeCell ref="E70:E71"/>
    <mergeCell ref="F70:F71"/>
    <mergeCell ref="G70:G71"/>
    <mergeCell ref="H70:H71"/>
    <mergeCell ref="I70:I73"/>
    <mergeCell ref="J70:J79"/>
    <mergeCell ref="A72:B73"/>
    <mergeCell ref="C72:C73"/>
    <mergeCell ref="D72:F72"/>
    <mergeCell ref="G72:H72"/>
    <mergeCell ref="D73:E73"/>
    <mergeCell ref="F73:G73"/>
    <mergeCell ref="B74:C74"/>
    <mergeCell ref="D74:H74"/>
    <mergeCell ref="I74:I75"/>
    <mergeCell ref="B75:C75"/>
    <mergeCell ref="D75:H75"/>
    <mergeCell ref="B76:C76"/>
    <mergeCell ref="D76:H76"/>
    <mergeCell ref="I76:I77"/>
    <mergeCell ref="B77:C77"/>
    <mergeCell ref="D77:H77"/>
    <mergeCell ref="B78:C78"/>
    <mergeCell ref="D78:E78"/>
    <mergeCell ref="F78:G78"/>
    <mergeCell ref="C79:E79"/>
    <mergeCell ref="F79:G79"/>
    <mergeCell ref="A80:I80"/>
  </mergeCells>
  <conditionalFormatting sqref="D8:H11 D19:H22 D30:H33 D41:H44 D52:H55 D63:H66 D74:H77">
    <cfRule type="cellIs" priority="2" operator="greaterThan" aboveAverage="0" equalAverage="0" bottom="0" percent="0" rank="0" text="" dxfId="1">
      <formula>10</formula>
    </cfRule>
  </conditionalFormatting>
  <conditionalFormatting sqref="H12:H13 H23:H24 H34:H35 H45:H46 H56:H57 H67:H68 H78:H79">
    <cfRule type="cellIs" priority="3" operator="greaterThan" aboveAverage="0" equalAverage="0" bottom="0" percent="0" rank="0" text="" dxfId="1">
      <formula>10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R1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D4" activeCellId="0" sqref="D4"/>
    </sheetView>
  </sheetViews>
  <sheetFormatPr defaultRowHeight="15.75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42"/>
    <col collapsed="false" customWidth="true" hidden="false" outlineLevel="0" max="3" min="3" style="0" width="7.42"/>
    <col collapsed="false" customWidth="true" hidden="false" outlineLevel="0" max="4" min="4" style="0" width="15.87"/>
    <col collapsed="false" customWidth="true" hidden="false" outlineLevel="0" max="5" min="5" style="0" width="23.01"/>
    <col collapsed="false" customWidth="true" hidden="false" outlineLevel="0" max="7" min="6" style="0" width="18.43"/>
    <col collapsed="false" customWidth="true" hidden="false" outlineLevel="0" max="8" min="8" style="0" width="13.29"/>
    <col collapsed="false" customWidth="true" hidden="false" outlineLevel="0" max="9" min="9" style="0" width="17.13"/>
    <col collapsed="false" customWidth="true" hidden="false" outlineLevel="0" max="10" min="10" style="0" width="18"/>
    <col collapsed="false" customWidth="true" hidden="false" outlineLevel="0" max="11" min="11" style="0" width="13.01"/>
    <col collapsed="false" customWidth="true" hidden="false" outlineLevel="0" max="12" min="12" style="0" width="17.29"/>
    <col collapsed="false" customWidth="true" hidden="false" outlineLevel="0" max="13" min="13" style="0" width="15.14"/>
    <col collapsed="false" customWidth="true" hidden="false" outlineLevel="0" max="14" min="14" style="0" width="14.43"/>
    <col collapsed="false" customWidth="true" hidden="false" outlineLevel="0" max="15" min="15" style="0" width="15.14"/>
    <col collapsed="false" customWidth="true" hidden="false" outlineLevel="0" max="16" min="16" style="0" width="15.29"/>
    <col collapsed="false" customWidth="true" hidden="false" outlineLevel="0" max="1025" min="17" style="0" width="14.43"/>
  </cols>
  <sheetData>
    <row r="1" customFormat="false" ht="15.75" hidden="false" customHeight="true" outlineLevel="0" collapsed="false">
      <c r="A1" s="527" t="s">
        <v>344</v>
      </c>
      <c r="B1" s="527"/>
      <c r="C1" s="527"/>
      <c r="D1" s="528" t="str">
        <f aca="false">'Mem. escrita A'!D1</f>
        <v>Transgènics</v>
      </c>
      <c r="E1" s="528" t="str">
        <f aca="false">'Mem. escrita A'!E1</f>
        <v>Seràn iguals les empreses actuals que les del futur?</v>
      </c>
      <c r="F1" s="528" t="str">
        <f aca="false">'Mem. escrita A'!F1</f>
        <v>Les lesions esportives dins del món del hàndbol</v>
      </c>
      <c r="G1" s="528" t="str">
        <f aca="false">'Mem. escrita A'!G1</f>
        <v>Per què comprem el que comprem?</v>
      </c>
      <c r="H1" s="528" t="str">
        <f aca="false">'Mem. escrita A'!H1</f>
        <v>Ús del mòbil. Addiccions</v>
      </c>
      <c r="I1" s="528" t="str">
        <f aca="false">'Mem. escrita A'!I1</f>
        <v>Canvis educatius</v>
      </c>
      <c r="J1" s="528" t="n">
        <f aca="false">'Mem. escrita A'!J1</f>
        <v>0</v>
      </c>
      <c r="K1" s="528" t="str">
        <f aca="false">'Mem. escrita A'!K1</f>
        <v>La II Guerra Mundial</v>
      </c>
      <c r="L1" s="528" t="str">
        <f aca="false">'Mem. escrita A'!L1</f>
        <v>Transgènics</v>
      </c>
      <c r="M1" s="528" t="str">
        <f aca="false">'Mem. escrita A'!M1</f>
        <v>Gemelos. Copias exactas</v>
      </c>
      <c r="N1" s="528" t="str">
        <f aca="false">'Mem. escrita A'!N1</f>
        <v>Política</v>
      </c>
      <c r="O1" s="528" t="str">
        <f aca="false">'Mem. escrita A'!O1</f>
        <v>¿Cómo afectan las emociones al cuerpo?</v>
      </c>
      <c r="P1" s="528" t="str">
        <f aca="false">'Mem. escrita A'!P1</f>
        <v>Projecte adaptat</v>
      </c>
      <c r="Q1" s="528" t="str">
        <f aca="false">'Mem. escrita A'!Q1</f>
        <v>Ribes, poble fantasma?</v>
      </c>
      <c r="R1" s="528" t="str">
        <f aca="false">'Mem. escrita A'!R1</f>
        <v>Política</v>
      </c>
    </row>
    <row r="2" customFormat="false" ht="15.75" hidden="false" customHeight="true" outlineLevel="0" collapsed="false">
      <c r="A2" s="529" t="s">
        <v>315</v>
      </c>
      <c r="B2" s="530" t="s">
        <v>345</v>
      </c>
      <c r="C2" s="530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</row>
    <row r="3" customFormat="false" ht="15.75" hidden="false" customHeight="false" outlineLevel="0" collapsed="false">
      <c r="A3" s="529"/>
      <c r="B3" s="531" t="s">
        <v>320</v>
      </c>
      <c r="C3" s="531"/>
      <c r="D3" s="532" t="str">
        <f aca="false">'Mem. escrita A'!D3</f>
        <v>Joel Albarral</v>
      </c>
      <c r="E3" s="532" t="str">
        <f aca="false">'Mem. escrita A'!E3</f>
        <v>Lars Saura, Max Soriano</v>
      </c>
      <c r="F3" s="532" t="str">
        <f aca="false">'Mem. escrita A'!F3</f>
        <v>Iván Casas, Oscar Fernández</v>
      </c>
      <c r="G3" s="532" t="str">
        <f aca="false">'Mem. escrita A'!G3</f>
        <v>Mia Ortet, Mar Adam</v>
      </c>
      <c r="H3" s="532" t="str">
        <f aca="false">'Mem. escrita A'!H3</f>
        <v>Èlia Díaz, Laia Carbonell</v>
      </c>
      <c r="I3" s="532" t="str">
        <f aca="false">'Mem. escrita A'!I3</f>
        <v>Francesc Matínez, Bernat Bredemeyer</v>
      </c>
      <c r="J3" s="532" t="str">
        <f aca="false">'Mem. escrita A'!J3</f>
        <v>Pablo Martínez, Dídac Domínguez</v>
      </c>
      <c r="K3" s="532" t="str">
        <f aca="false">'Mem. escrita A'!K3</f>
        <v>Nacho Hidalgo</v>
      </c>
      <c r="L3" s="532" t="str">
        <f aca="false">'Mem. escrita A'!L3</f>
        <v>Marc Lindner, Miquel Rodríguez</v>
      </c>
      <c r="M3" s="532" t="str">
        <f aca="false">'Mem. escrita A'!M3</f>
        <v>Marina Toribio, Lucía Aznar</v>
      </c>
      <c r="N3" s="532" t="str">
        <f aca="false">'Mem. escrita A'!N3</f>
        <v>Aleix Llorente</v>
      </c>
      <c r="O3" s="532" t="str">
        <f aca="false">'Mem. escrita A'!O3</f>
        <v>Maria Etcheverry Isabella Hertzel</v>
      </c>
      <c r="P3" s="532" t="str">
        <f aca="false">'Mem. escrita A'!P3</f>
        <v>Abril Villaret</v>
      </c>
      <c r="Q3" s="532" t="str">
        <f aca="false">'Mem. escrita A'!Q3</f>
        <v>Alejandro Martin</v>
      </c>
      <c r="R3" s="532" t="str">
        <f aca="false">'Mem. escrita A'!R3</f>
        <v>Juan Valentín</v>
      </c>
    </row>
    <row r="4" customFormat="false" ht="15.75" hidden="false" customHeight="false" outlineLevel="0" collapsed="false">
      <c r="A4" s="533" t="s">
        <v>346</v>
      </c>
      <c r="B4" s="534" t="s">
        <v>347</v>
      </c>
      <c r="C4" s="535" t="n">
        <v>0.3</v>
      </c>
      <c r="D4" s="536" t="n">
        <f aca="false">'Pres. Oral A'!D24</f>
        <v>0</v>
      </c>
      <c r="E4" s="536" t="n">
        <f aca="false">'Pres. Oral A'!E24</f>
        <v>8.666666667</v>
      </c>
      <c r="F4" s="536" t="n">
        <f aca="false">'Pres. Oral A'!F24</f>
        <v>7.666666667</v>
      </c>
      <c r="G4" s="536" t="n">
        <f aca="false">'Pres. Oral A'!G24</f>
        <v>10</v>
      </c>
      <c r="H4" s="536" t="n">
        <f aca="false">'Pres. Oral A'!H24</f>
        <v>8.333333333</v>
      </c>
      <c r="I4" s="536" t="n">
        <f aca="false">'Pres. Oral A'!I24</f>
        <v>9.666666667</v>
      </c>
      <c r="J4" s="536" t="n">
        <f aca="false">'Pres. Oral A'!J24</f>
        <v>5.333333333</v>
      </c>
      <c r="K4" s="536" t="n">
        <f aca="false">'Pres. Oral A'!K24</f>
        <v>5.333333333</v>
      </c>
      <c r="L4" s="536" t="n">
        <f aca="false">'Pres. Oral A'!L24</f>
        <v>7.666666667</v>
      </c>
      <c r="M4" s="536" t="n">
        <f aca="false">'Pres. Oral A'!M24</f>
        <v>5</v>
      </c>
      <c r="N4" s="536" t="n">
        <f aca="false">'Pres. Oral A'!N24</f>
        <v>4</v>
      </c>
      <c r="O4" s="536" t="n">
        <f aca="false">'Pres. Oral A'!O24</f>
        <v>4.333333333</v>
      </c>
      <c r="P4" s="536" t="n">
        <f aca="false">'Pres. Oral A'!P24</f>
        <v>0</v>
      </c>
      <c r="Q4" s="536" t="n">
        <f aca="false">'Pres. Oral A'!Q24</f>
        <v>7.666666667</v>
      </c>
      <c r="R4" s="536" t="n">
        <f aca="false">'Pres. Oral A'!R24</f>
        <v>7.666666667</v>
      </c>
    </row>
    <row r="5" customFormat="false" ht="15.75" hidden="false" customHeight="true" outlineLevel="0" collapsed="false">
      <c r="A5" s="537" t="s">
        <v>348</v>
      </c>
      <c r="B5" s="538" t="s">
        <v>349</v>
      </c>
      <c r="C5" s="539" t="n">
        <v>0.35</v>
      </c>
      <c r="D5" s="540" t="n">
        <f aca="false">'Mem. escrita A'!D18</f>
        <v>0</v>
      </c>
      <c r="E5" s="540" t="n">
        <f aca="false">'Mem. escrita A'!E18</f>
        <v>8.6</v>
      </c>
      <c r="F5" s="540" t="n">
        <f aca="false">'Mem. escrita A'!F18</f>
        <v>6.6</v>
      </c>
      <c r="G5" s="540" t="n">
        <f aca="false">'Mem. escrita A'!G18</f>
        <v>10</v>
      </c>
      <c r="H5" s="540" t="n">
        <f aca="false">'Mem. escrita A'!H18</f>
        <v>8.2</v>
      </c>
      <c r="I5" s="540" t="n">
        <f aca="false">'Mem. escrita A'!I18</f>
        <v>9.6</v>
      </c>
      <c r="J5" s="540" t="n">
        <f aca="false">'Mem. escrita A'!J18</f>
        <v>4.2</v>
      </c>
      <c r="K5" s="540" t="n">
        <f aca="false">'Mem. escrita A'!K18</f>
        <v>0</v>
      </c>
      <c r="L5" s="540" t="n">
        <f aca="false">'Mem. escrita A'!L18</f>
        <v>6</v>
      </c>
      <c r="M5" s="540" t="n">
        <f aca="false">'Mem. escrita A'!M18</f>
        <v>6.8</v>
      </c>
      <c r="N5" s="540" t="n">
        <f aca="false">'Mem. escrita A'!N18</f>
        <v>0</v>
      </c>
      <c r="O5" s="540" t="n">
        <f aca="false">'Mem. escrita A'!O18</f>
        <v>3.8</v>
      </c>
      <c r="P5" s="540" t="e">
        <f aca="false">'Mem. escrita A'!P18</f>
        <v>#DIV/0!</v>
      </c>
      <c r="Q5" s="540" t="n">
        <f aca="false">'Mem. escrita A'!Q18</f>
        <v>8.2</v>
      </c>
      <c r="R5" s="540" t="n">
        <f aca="false">'Mem. escrita A'!R18</f>
        <v>5.2</v>
      </c>
    </row>
    <row r="6" customFormat="false" ht="15.75" hidden="false" customHeight="false" outlineLevel="0" collapsed="false">
      <c r="A6" s="537"/>
      <c r="B6" s="538"/>
      <c r="C6" s="538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</row>
    <row r="7" customFormat="false" ht="15.75" hidden="false" customHeight="false" outlineLevel="0" collapsed="false">
      <c r="A7" s="537"/>
      <c r="B7" s="541" t="s">
        <v>350</v>
      </c>
      <c r="C7" s="542" t="n">
        <v>0.35</v>
      </c>
      <c r="D7" s="536" t="n">
        <v>0</v>
      </c>
      <c r="E7" s="536" t="n">
        <v>10</v>
      </c>
      <c r="F7" s="536" t="n">
        <v>10</v>
      </c>
      <c r="G7" s="536" t="n">
        <v>10</v>
      </c>
      <c r="H7" s="536" t="n">
        <v>10</v>
      </c>
      <c r="I7" s="536" t="n">
        <v>10</v>
      </c>
      <c r="J7" s="536" t="n">
        <v>3</v>
      </c>
      <c r="K7" s="536" t="n">
        <v>0</v>
      </c>
      <c r="L7" s="536" t="n">
        <v>7</v>
      </c>
      <c r="M7" s="536" t="n">
        <v>10</v>
      </c>
      <c r="N7" s="536" t="n">
        <v>0</v>
      </c>
      <c r="O7" s="536" t="n">
        <v>3</v>
      </c>
      <c r="P7" s="536"/>
      <c r="Q7" s="536" t="n">
        <v>9</v>
      </c>
      <c r="R7" s="536" t="n">
        <v>9</v>
      </c>
    </row>
    <row r="8" customFormat="false" ht="15.75" hidden="false" customHeight="false" outlineLevel="0" collapsed="false">
      <c r="A8" s="537"/>
      <c r="B8" s="543" t="s">
        <v>351</v>
      </c>
      <c r="C8" s="542"/>
      <c r="D8" s="544" t="n">
        <v>0</v>
      </c>
      <c r="E8" s="544" t="n">
        <v>10</v>
      </c>
      <c r="F8" s="544" t="n">
        <v>10</v>
      </c>
      <c r="G8" s="544" t="n">
        <v>10</v>
      </c>
      <c r="H8" s="544" t="n">
        <v>8</v>
      </c>
      <c r="I8" s="544" t="n">
        <v>10</v>
      </c>
      <c r="J8" s="544" t="n">
        <v>3</v>
      </c>
      <c r="K8" s="544" t="n">
        <v>0</v>
      </c>
      <c r="L8" s="544" t="n">
        <v>10</v>
      </c>
      <c r="M8" s="544" t="n">
        <v>10</v>
      </c>
      <c r="N8" s="544" t="n">
        <v>0</v>
      </c>
      <c r="O8" s="544" t="n">
        <v>0</v>
      </c>
      <c r="P8" s="544"/>
      <c r="Q8" s="544" t="n">
        <v>8</v>
      </c>
      <c r="R8" s="544" t="n">
        <v>10</v>
      </c>
    </row>
    <row r="9" customFormat="false" ht="15.75" hidden="false" customHeight="false" outlineLevel="0" collapsed="false">
      <c r="A9" s="537"/>
      <c r="B9" s="541" t="s">
        <v>352</v>
      </c>
      <c r="C9" s="542"/>
      <c r="D9" s="545" t="n">
        <v>0</v>
      </c>
      <c r="E9" s="545" t="n">
        <v>10</v>
      </c>
      <c r="F9" s="545" t="n">
        <v>10</v>
      </c>
      <c r="G9" s="545" t="n">
        <v>10</v>
      </c>
      <c r="H9" s="545" t="n">
        <v>7</v>
      </c>
      <c r="I9" s="545" t="n">
        <v>10</v>
      </c>
      <c r="J9" s="545" t="n">
        <v>4</v>
      </c>
      <c r="K9" s="545" t="n">
        <v>0</v>
      </c>
      <c r="L9" s="545" t="n">
        <v>7</v>
      </c>
      <c r="M9" s="545" t="n">
        <v>6</v>
      </c>
      <c r="N9" s="545" t="n">
        <v>0</v>
      </c>
      <c r="O9" s="545" t="n">
        <v>0</v>
      </c>
      <c r="P9" s="545"/>
      <c r="Q9" s="545" t="n">
        <v>8</v>
      </c>
      <c r="R9" s="545" t="n">
        <v>8</v>
      </c>
    </row>
    <row r="10" customFormat="false" ht="15.75" hidden="false" customHeight="true" outlineLevel="0" collapsed="false">
      <c r="A10" s="537"/>
      <c r="B10" s="546" t="s">
        <v>353</v>
      </c>
      <c r="C10" s="546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547"/>
      <c r="R10" s="547"/>
    </row>
    <row r="11" customFormat="false" ht="15.75" hidden="false" customHeight="true" outlineLevel="0" collapsed="false">
      <c r="A11" s="537"/>
      <c r="B11" s="548" t="s">
        <v>354</v>
      </c>
      <c r="C11" s="548"/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</row>
    <row r="12" customFormat="false" ht="15.75" hidden="false" customHeight="true" outlineLevel="0" collapsed="false">
      <c r="A12" s="537"/>
      <c r="B12" s="549" t="s">
        <v>355</v>
      </c>
      <c r="C12" s="549"/>
      <c r="D12" s="547"/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</row>
    <row r="13" customFormat="false" ht="15.75" hidden="false" customHeight="true" outlineLevel="0" collapsed="false">
      <c r="A13" s="537"/>
      <c r="B13" s="550" t="s">
        <v>356</v>
      </c>
      <c r="C13" s="550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</row>
    <row r="14" customFormat="false" ht="15.75" hidden="false" customHeight="false" outlineLevel="0" collapsed="false">
      <c r="A14" s="551" t="s">
        <v>357</v>
      </c>
      <c r="B14" s="551"/>
      <c r="C14" s="551"/>
      <c r="D14" s="552" t="n">
        <f aca="false">D4*$C$4+((D7+D8+D9)/3)*$C$7+D5*$C$5+D10+D15</f>
        <v>0</v>
      </c>
      <c r="E14" s="552" t="n">
        <f aca="false">E4*$C$4+((E7+E8+E9)/3)*$C$7+E5*$C$5+E10+E15</f>
        <v>9.1100000001</v>
      </c>
      <c r="F14" s="552" t="n">
        <f aca="false">F4*$C$4+((F7+F8+F9)/3)*$C$7+F5*$C$5+F10+F15</f>
        <v>8.1100000001</v>
      </c>
      <c r="G14" s="552" t="n">
        <f aca="false">G4*$C$4+((G7+G8+G9)/3)*$C$7+G5*$C$5+G10+G15</f>
        <v>10</v>
      </c>
      <c r="H14" s="552" t="n">
        <f aca="false">H4*$C$4+((H7+H8+H9)/3)*$C$7+H5*$C$5+H10+H15</f>
        <v>8.28666666656667</v>
      </c>
      <c r="I14" s="552" t="n">
        <f aca="false">I4*$C$4+((I7+I8+I9)/3)*$C$7+I5*$C$5+I10+I15</f>
        <v>9.7600000001</v>
      </c>
      <c r="J14" s="552" t="n">
        <f aca="false">J4*$C$4+((J7+J8+J9)/3)*$C$7+J5*$C$5+J10+J15</f>
        <v>4.23666666656667</v>
      </c>
      <c r="K14" s="552" t="n">
        <f aca="false">K4*$C$4+((K7+K8+K9)/3)*$C$7+K5*$C$5+K10+K15</f>
        <v>1.5999999999</v>
      </c>
      <c r="L14" s="552" t="n">
        <f aca="false">L4*$C$4+((L7+L8+L9)/3)*$C$7+L5*$C$5+L10+L15</f>
        <v>7.2000000001</v>
      </c>
      <c r="M14" s="552" t="n">
        <f aca="false">M4*$C$4+((M7+M8+M9)/3)*$C$7+M5*$C$5+M10+M15</f>
        <v>6.91333333333333</v>
      </c>
      <c r="N14" s="552" t="n">
        <f aca="false">N4*$C$4+((N7+N8+N9)/3)*$C$7+N5*$C$5+N10+N15</f>
        <v>1.2</v>
      </c>
      <c r="O14" s="552" t="n">
        <f aca="false">O4*$C$4+((O7+O8+O9)/3)*$C$7+O5*$C$5+O10+O15</f>
        <v>2.9799999999</v>
      </c>
      <c r="P14" s="552" t="e">
        <f aca="false">P4*$C$4+((P7+P8+P9)/3)*$C$7+P5*$C$5+P10+P15</f>
        <v>#DIV/0!</v>
      </c>
      <c r="Q14" s="552" t="n">
        <f aca="false">Q4*$C$4+((Q7+Q8+Q9)/3)*$C$7+Q5*$C$5+Q10+Q15</f>
        <v>8.08666666676667</v>
      </c>
      <c r="R14" s="552" t="n">
        <f aca="false">R4*$C$4+((R7+R8+R9)/3)*$C$7+R5*$C$5+R10+R15</f>
        <v>7.2700000001</v>
      </c>
    </row>
    <row r="15" customFormat="false" ht="15.75" hidden="false" customHeight="false" outlineLevel="0" collapsed="false">
      <c r="B15" s="553" t="s">
        <v>358</v>
      </c>
      <c r="C15" s="554" t="s">
        <v>359</v>
      </c>
      <c r="D15" s="555"/>
      <c r="E15" s="555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</row>
  </sheetData>
  <mergeCells count="58">
    <mergeCell ref="A1:C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A2:A3"/>
    <mergeCell ref="B2:C2"/>
    <mergeCell ref="B3:C3"/>
    <mergeCell ref="A5:A1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C7:C9"/>
    <mergeCell ref="B10:C10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  <mergeCell ref="N10:N13"/>
    <mergeCell ref="O10:O13"/>
    <mergeCell ref="P10:P13"/>
    <mergeCell ref="Q10:Q13"/>
    <mergeCell ref="R10:R13"/>
    <mergeCell ref="B11:C11"/>
    <mergeCell ref="B12:C12"/>
    <mergeCell ref="B13:C13"/>
    <mergeCell ref="A14:C14"/>
  </mergeCells>
  <conditionalFormatting sqref="D4:R9">
    <cfRule type="cellIs" priority="2" operator="greaterThan" aboveAverage="0" equalAverage="0" bottom="0" percent="0" rank="0" text="" dxfId="0">
      <formula>10</formula>
    </cfRule>
  </conditionalFormatting>
  <conditionalFormatting sqref="D4:R9">
    <cfRule type="cellIs" priority="3" operator="lessThan" aboveAverage="0" equalAverage="0" bottom="0" percent="0" rank="0" text="" dxfId="1">
      <formula>0</formula>
    </cfRule>
  </conditionalFormatting>
  <conditionalFormatting sqref="D10:R13">
    <cfRule type="cellIs" priority="4" operator="lessThan" aboveAverage="0" equalAverage="0" bottom="0" percent="0" rank="0" text="" dxfId="0">
      <formula>-3</formula>
    </cfRule>
  </conditionalFormatting>
  <conditionalFormatting sqref="D10:R13">
    <cfRule type="cellIs" priority="5" operator="greaterThan" aboveAverage="0" equalAverage="0" bottom="0" percent="0" rank="0" text="" dxfId="1">
      <formula>0</formula>
    </cfRule>
  </conditionalFormatting>
  <conditionalFormatting sqref="D14:R14">
    <cfRule type="cellIs" priority="6" operator="greaterThan" aboveAverage="0" equalAverage="0" bottom="0" percent="0" rank="0" text="" dxfId="0">
      <formula>10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LibreOffice/5.2.5.1$Windows_X86_64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ca-ES</dc:language>
  <cp:lastModifiedBy/>
  <cp:revision>0</cp:revision>
  <dc:subject/>
  <dc:title/>
</cp:coreProperties>
</file>